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250" activeTab="4"/>
  </bookViews>
  <sheets>
    <sheet name="CDKT" sheetId="1" r:id="rId1"/>
    <sheet name="KQKD" sheetId="2" r:id="rId2"/>
    <sheet name="LLTT" sheetId="3" r:id="rId3"/>
    <sheet name="BĐ-VCSH" sheetId="4" r:id="rId4"/>
    <sheet name="Thuyet minh" sheetId="5" r:id="rId5"/>
    <sheet name="CD" sheetId="6" r:id="rId6"/>
    <sheet name="KD" sheetId="7" r:id="rId7"/>
  </sheets>
  <externalReferences>
    <externalReference r:id="rId10"/>
    <externalReference r:id="rId11"/>
    <externalReference r:id="rId12"/>
    <externalReference r:id="rId13"/>
    <externalReference r:id="rId14"/>
  </externalReferences>
  <definedNames>
    <definedName name="_xlnm.Print_Area" localSheetId="0">'CDKT'!$A$1:$F$257</definedName>
  </definedNames>
  <calcPr fullCalcOnLoad="1"/>
</workbook>
</file>

<file path=xl/sharedStrings.xml><?xml version="1.0" encoding="utf-8"?>
<sst xmlns="http://schemas.openxmlformats.org/spreadsheetml/2006/main" count="1413" uniqueCount="867">
  <si>
    <t>TÀI SẢN</t>
  </si>
  <si>
    <t>Thuyết minh</t>
  </si>
  <si>
    <t>222</t>
  </si>
  <si>
    <t>TỔNG CỘNG TÀI SẢN (270=100+200)</t>
  </si>
  <si>
    <t>NGUỒN VỐN</t>
  </si>
  <si>
    <t>TỔNG CỘNG NGUỒN VỐN (440=300+400)</t>
  </si>
  <si>
    <t>Đơn vị tính: VNĐ</t>
  </si>
  <si>
    <t>CÔNG TY CỔ PHẦN CHỨNG KHOÁN MÊ KÔNG</t>
  </si>
  <si>
    <t>Địa chỉ: Số 61 Thái Thịnh II, Q.Đống Đa, Hà Nội</t>
  </si>
  <si>
    <t>BẢNG CÂN ĐỐI KẾ TOÁN</t>
  </si>
  <si>
    <t>Ban hành theo Thông tư số 95/2008/TT-BTC</t>
  </si>
  <si>
    <t>ngày 24 tháng 10 năm 2008 của Bộ Tài chính</t>
  </si>
  <si>
    <t>Sửa đổi theo Thông tư số 162/2010/TT-BTC</t>
  </si>
  <si>
    <t>ngày 20 tháng 10 năm 2010 của Bộ Tài chính</t>
  </si>
  <si>
    <t>A</t>
  </si>
  <si>
    <t>TÀI SẢN NGẮN HẠN (100=110+120+130+140+150)</t>
  </si>
  <si>
    <t>I.</t>
  </si>
  <si>
    <t>Tiền và các khoản tương đương tiền</t>
  </si>
  <si>
    <t>1.</t>
  </si>
  <si>
    <t>Tiền</t>
  </si>
  <si>
    <t>Số cuối kỳ</t>
  </si>
  <si>
    <t>Số đầu kỳ</t>
  </si>
  <si>
    <t>Các khoản tương đương tiền</t>
  </si>
  <si>
    <t xml:space="preserve">2. </t>
  </si>
  <si>
    <t xml:space="preserve">Các khoản đầu tư tài chính ngắn hạn </t>
  </si>
  <si>
    <t xml:space="preserve">II. </t>
  </si>
  <si>
    <t xml:space="preserve">Đầu tư ngắn hạn    </t>
  </si>
  <si>
    <t xml:space="preserve">1. </t>
  </si>
  <si>
    <t>Dự phòng giảm giá đầu tư ngắn hạn (*)</t>
  </si>
  <si>
    <t>Các khoản phải thu ngắn hạn</t>
  </si>
  <si>
    <t xml:space="preserve">III. </t>
  </si>
  <si>
    <t>Phải thu của khách hàng</t>
  </si>
  <si>
    <t>Trả trước cho người bán</t>
  </si>
  <si>
    <t>Phải thu nội bộ ngắn hạn</t>
  </si>
  <si>
    <t xml:space="preserve">3. </t>
  </si>
  <si>
    <t>Phải thu hoạt động giao dịch chứng khoán</t>
  </si>
  <si>
    <t xml:space="preserve">4. </t>
  </si>
  <si>
    <t>Các khoản phải thu khác</t>
  </si>
  <si>
    <t xml:space="preserve">5. </t>
  </si>
  <si>
    <t>Dự phòng phải thu ngắn hạn khó đòi(*)</t>
  </si>
  <si>
    <t xml:space="preserve">6. </t>
  </si>
  <si>
    <t>Hàng tồn kho</t>
  </si>
  <si>
    <t xml:space="preserve">IV. </t>
  </si>
  <si>
    <t>Tài sản ngắn hạn khác</t>
  </si>
  <si>
    <t xml:space="preserve">V. </t>
  </si>
  <si>
    <t>Chi phí trả trước ngắn hạn</t>
  </si>
  <si>
    <t>Thuế và các khoản phải thu nhà nước</t>
  </si>
  <si>
    <t>TÀI SẢN DÀI HẠN (200=210+220+240+250+260)</t>
  </si>
  <si>
    <t xml:space="preserve">B - </t>
  </si>
  <si>
    <t>Các khoản phải thu dài hạn</t>
  </si>
  <si>
    <t xml:space="preserve">I. </t>
  </si>
  <si>
    <t xml:space="preserve">Phải thu dài hạn của khách hàng  </t>
  </si>
  <si>
    <t>Vốn kinh doanh ở đơn vị trực thuộc</t>
  </si>
  <si>
    <t>2.</t>
  </si>
  <si>
    <t>Phải thu dài hạn nội bộ</t>
  </si>
  <si>
    <t>Phải thu dài hạn khác</t>
  </si>
  <si>
    <t>Dự phòng phải thu dài hạn khó đòi (*)</t>
  </si>
  <si>
    <t>Tài sản cố định</t>
  </si>
  <si>
    <t>Tài sản cố định hữu hình</t>
  </si>
  <si>
    <t>Nguyên giá</t>
  </si>
  <si>
    <t>Giá trị hao mòn luỹ kế(*)</t>
  </si>
  <si>
    <t>Tài sản cố định thuê tài chính</t>
  </si>
  <si>
    <t>Tài sản cố định vô hình</t>
  </si>
  <si>
    <t>Chi phí đầu tư xây dựng cơ bản dở dang</t>
  </si>
  <si>
    <t>Bất động sản đầu tư</t>
  </si>
  <si>
    <t>Các khoản đầu tư tài chính dài hạn</t>
  </si>
  <si>
    <t>Đầu tư vào công ty con</t>
  </si>
  <si>
    <t>Đầu tư vào công ty liên kết, liên doanh</t>
  </si>
  <si>
    <t>Đầu tư chứng khoán dài hạn</t>
  </si>
  <si>
    <t>Chứng khoán sẵn sàng để bán</t>
  </si>
  <si>
    <t>Chứng khoán nắm giữ đến ngày đáo hạn</t>
  </si>
  <si>
    <t>Đầu tư dài hạn khác</t>
  </si>
  <si>
    <t>Dự phòng giảm giá đầu tư tài chính dài hạn (*)</t>
  </si>
  <si>
    <t>Tài sản dài hạn khác</t>
  </si>
  <si>
    <t>Chi phí trả trước dài hạn</t>
  </si>
  <si>
    <t>Tài sản thuế thu nhập hoãn lại</t>
  </si>
  <si>
    <t>Tiền nộp Quỹ hỗ trợ thanh toán</t>
  </si>
  <si>
    <t>NỢ PHẢI TRẢ (300=310+330)</t>
  </si>
  <si>
    <t xml:space="preserve">A - </t>
  </si>
  <si>
    <t>Nợ ngắn hạn</t>
  </si>
  <si>
    <t>Vay và  nợ ngắn hạn</t>
  </si>
  <si>
    <t>Phải trả người bán</t>
  </si>
  <si>
    <t>Người mua trả tiền trước</t>
  </si>
  <si>
    <t xml:space="preserve">Thuế và các khoản phải nộp Nhà nước  </t>
  </si>
  <si>
    <t>Phải trả người lao động</t>
  </si>
  <si>
    <t>Chi phí phải trả</t>
  </si>
  <si>
    <t>Phải trả nội bộ</t>
  </si>
  <si>
    <t xml:space="preserve">7. </t>
  </si>
  <si>
    <t>Phải trả hoạt động giao dịch chứng khoán</t>
  </si>
  <si>
    <t xml:space="preserve">8. </t>
  </si>
  <si>
    <t xml:space="preserve">Phải trả hộ cổ tức, gốc và lãi trái phiếu    </t>
  </si>
  <si>
    <t xml:space="preserve">9. </t>
  </si>
  <si>
    <t>Phải trả tổ chức phát hành chứng khoán</t>
  </si>
  <si>
    <t xml:space="preserve">10. </t>
  </si>
  <si>
    <t>Các khoản phải trả, phải nộp ngắn hạn khác</t>
  </si>
  <si>
    <t>Dự phòng phải trả ngắn hạn</t>
  </si>
  <si>
    <t>Nợ dài hạn</t>
  </si>
  <si>
    <t>Phải trả dài hạn người bán</t>
  </si>
  <si>
    <t>Phải trả dài hạn nội bộ</t>
  </si>
  <si>
    <t>Phải trả dài hạn khác</t>
  </si>
  <si>
    <t>Vay và nợ dài hạn</t>
  </si>
  <si>
    <t>Thuế thu nhập hoãn lại phải trả</t>
  </si>
  <si>
    <t>Dự phòng trợ cấp mất việc làm</t>
  </si>
  <si>
    <t>Dự phòng phải trả dài hạn</t>
  </si>
  <si>
    <t>Dự phòng bồi thường thiệt hại cho nhà đầu tư</t>
  </si>
  <si>
    <t>VỐN CHỦ SỞ HỮU (400=410+430)</t>
  </si>
  <si>
    <t>Vốn chủ sở hữu</t>
  </si>
  <si>
    <t xml:space="preserve">I - </t>
  </si>
  <si>
    <t>Vốn đầu tư của chủ sở hữu</t>
  </si>
  <si>
    <t>Thặng dư vốn cổ phần</t>
  </si>
  <si>
    <t>Vốn khác của chủ sở hữu</t>
  </si>
  <si>
    <t>Cổ phiếu quỹ (*)</t>
  </si>
  <si>
    <t>Chênh lệch đánh giá lại tài sản</t>
  </si>
  <si>
    <t>Chênh lệch tỷ giá hối đoái</t>
  </si>
  <si>
    <t>Quỹ đầu tư phát triển</t>
  </si>
  <si>
    <t>Quỹ dự phòng tài chính</t>
  </si>
  <si>
    <t>Quỹ khác thuộc vốn chủ sở hữu</t>
  </si>
  <si>
    <t>Lợi nhuận sau thuế chưa phân phối</t>
  </si>
  <si>
    <t>Trong đó:</t>
  </si>
  <si>
    <t>- Tiền gửi của Nhà đầu tư về giao dịch chứng khoán</t>
  </si>
  <si>
    <t>Giao dịch mua bán lại Trái phiếu Chính phủ</t>
  </si>
  <si>
    <t>Mã số</t>
  </si>
  <si>
    <t>Quỹ khen thưởng phúc lợi</t>
  </si>
  <si>
    <t>Giao dịch mua bán lại trái phiếu Chính phủ</t>
  </si>
  <si>
    <t>Doanh thu chưa thực hiện ngắn hạn</t>
  </si>
  <si>
    <t>11.</t>
  </si>
  <si>
    <t>12.</t>
  </si>
  <si>
    <t>14.</t>
  </si>
  <si>
    <t>13.</t>
  </si>
  <si>
    <t>15.</t>
  </si>
  <si>
    <t>C -</t>
  </si>
  <si>
    <t>LỢI ÍCH CỦA CỔ ĐÔNG THIỂU SỐ</t>
  </si>
  <si>
    <t>Chỉ tiêu</t>
  </si>
  <si>
    <t>Tài sản cố định thuê ngoài</t>
  </si>
  <si>
    <t>Vật tư, chứng chỉ có giá nhận giữ hộ</t>
  </si>
  <si>
    <t>Tài sản nhận ký cược</t>
  </si>
  <si>
    <t>Nợ khó đòi đã xử lý</t>
  </si>
  <si>
    <t>Ngoại tệ các loại</t>
  </si>
  <si>
    <t>Chứng khoán lưu ký</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</si>
  <si>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</si>
  <si>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</si>
  <si>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</si>
  <si>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</si>
  <si>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</si>
  <si>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</si>
  <si>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</si>
  <si>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</si>
  <si>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</si>
  <si>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</si>
  <si>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</si>
  <si>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</si>
  <si>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</si>
  <si>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</si>
  <si>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</si>
  <si>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</si>
  <si>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</si>
  <si>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</si>
  <si>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</si>
  <si>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</si>
  <si>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</si>
  <si>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</si>
  <si>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</si>
  <si>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</si>
  <si>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</si>
  <si>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</si>
  <si>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</si>
  <si>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</si>
  <si>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</si>
  <si>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</si>
  <si>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</si>
  <si>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</si>
  <si>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</si>
  <si>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</si>
  <si>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</si>
  <si>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</si>
  <si>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</si>
  <si>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</si>
  <si>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</si>
  <si>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</si>
  <si>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</si>
  <si>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</si>
  <si>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</si>
  <si>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</si>
  <si>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</si>
  <si>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</si>
  <si>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</si>
  <si>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</si>
  <si>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</si>
  <si>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</si>
  <si>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</si>
  <si>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</si>
  <si>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</si>
  <si>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</si>
  <si>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</si>
  <si>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</si>
  <si>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</si>
  <si>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</si>
  <si>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</si>
  <si>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</si>
  <si>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</si>
  <si>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</si>
  <si>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</si>
  <si>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</si>
  <si>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</si>
  <si>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</si>
  <si>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</si>
  <si>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</si>
  <si>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</si>
  <si>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</si>
  <si>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</si>
  <si>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</si>
  <si>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</si>
  <si>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</si>
  <si>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</si>
  <si>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</si>
  <si>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</si>
  <si>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</si>
  <si>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</si>
  <si>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</si>
  <si>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</si>
  <si>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</si>
  <si>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 xml:space="preserve">Chứng khoán giao dịch </t>
  </si>
  <si>
    <t xml:space="preserve">6.1. </t>
  </si>
  <si>
    <t>Chứng khoán giao dịch của thành viên lưu ký</t>
  </si>
  <si>
    <t xml:space="preserve">6.1.1. </t>
  </si>
  <si>
    <t>Chứng khoán giao dịch của khách hàng trong nước</t>
  </si>
  <si>
    <t xml:space="preserve">6.1.2. </t>
  </si>
  <si>
    <t>Chứng khoán giao dịch của khách hàng nước ngoài</t>
  </si>
  <si>
    <t xml:space="preserve">6.1.3. </t>
  </si>
  <si>
    <t>Chứng khoán giao dịch của tổ chức khác</t>
  </si>
  <si>
    <t xml:space="preserve">6.1.4. </t>
  </si>
  <si>
    <t xml:space="preserve">Chứng khoán tạm ngừng giao dịch </t>
  </si>
  <si>
    <t xml:space="preserve">6.2. </t>
  </si>
  <si>
    <t>Chứng khoán tạm ngừng giao dịch của thành viên lưu ký</t>
  </si>
  <si>
    <t xml:space="preserve">6.2.1. </t>
  </si>
  <si>
    <t>Chứng khoán tạm ngừng giao dịch của khách hàng trong nước</t>
  </si>
  <si>
    <t xml:space="preserve">6.2.2. </t>
  </si>
  <si>
    <t>Chứng khoán tạm ngừng giao dịch của khách hàng nước ngoài</t>
  </si>
  <si>
    <t xml:space="preserve">6.2.3. </t>
  </si>
  <si>
    <t>Chứng khoán tạm ngừng giao dịch của tổ chức khác</t>
  </si>
  <si>
    <t xml:space="preserve">6.2.4. </t>
  </si>
  <si>
    <t>Chứng khoán cầm cố</t>
  </si>
  <si>
    <t xml:space="preserve">6.3. </t>
  </si>
  <si>
    <t>Chứng khoán cầm cố của thành viên lưu ký</t>
  </si>
  <si>
    <t xml:space="preserve">6.3.1. </t>
  </si>
  <si>
    <t>Chứng khoán cầm cố của khách hàng trong nước</t>
  </si>
  <si>
    <t xml:space="preserve">6.3.2. </t>
  </si>
  <si>
    <t>Chứng khoán cầm cố  của khách hàng nước ngoài</t>
  </si>
  <si>
    <t xml:space="preserve">6.3.3. </t>
  </si>
  <si>
    <t>Chứng khoán cầm cố của tổ chức khác</t>
  </si>
  <si>
    <t xml:space="preserve">6.3.4. </t>
  </si>
  <si>
    <t xml:space="preserve">Chứng khoán tạm giữ </t>
  </si>
  <si>
    <t xml:space="preserve">6.4. </t>
  </si>
  <si>
    <t>Chứng khoán tạm giữ của thành viên lưu ký</t>
  </si>
  <si>
    <t xml:space="preserve">6.4.1. </t>
  </si>
  <si>
    <t>Chứng khoán tạm giữ của khách hàng trong nước</t>
  </si>
  <si>
    <t xml:space="preserve">6.4.2. </t>
  </si>
  <si>
    <t>Chứng khoán tạm giữ của khách hàng nước ngoài</t>
  </si>
  <si>
    <t xml:space="preserve">6.4.3. </t>
  </si>
  <si>
    <t>Chứng khoán tạm giữ của tổ chức khác</t>
  </si>
  <si>
    <t xml:space="preserve">6.4.4. </t>
  </si>
  <si>
    <t>Chứng khoán chờ thanh toán</t>
  </si>
  <si>
    <t xml:space="preserve">6.5. </t>
  </si>
  <si>
    <t>Chứng khoán chờ thanh toán của thành viên lưu ký</t>
  </si>
  <si>
    <t xml:space="preserve">6.5.1. </t>
  </si>
  <si>
    <t>Chứng khoán chờ thanh toán của khách hàng trong nước</t>
  </si>
  <si>
    <t xml:space="preserve">6.5.2. </t>
  </si>
  <si>
    <t>Chứng khoán chờ thanh toán của khách hàng nước ngoài</t>
  </si>
  <si>
    <t xml:space="preserve">6.5.3. </t>
  </si>
  <si>
    <t>Chứng khoán chờ thanh toán của tổ chức khác</t>
  </si>
  <si>
    <t xml:space="preserve">6.5.4. </t>
  </si>
  <si>
    <t>Chứng khoán phong toả chờ rút</t>
  </si>
  <si>
    <t xml:space="preserve">6.6. </t>
  </si>
  <si>
    <t>Chứng khoán phong toả chờ rút của thành viên lưu ký</t>
  </si>
  <si>
    <t xml:space="preserve">6.6.1. </t>
  </si>
  <si>
    <t>Chứng khoán phong toả chờ rút của khách hàng trong nước</t>
  </si>
  <si>
    <t xml:space="preserve">6.6.2. </t>
  </si>
  <si>
    <t>Chứng khoán phong toả chờ rút của khách hàng nước ngoài</t>
  </si>
  <si>
    <t xml:space="preserve">6.6.3. </t>
  </si>
  <si>
    <t>Chứng khoán phong toả chờ rút của tổ chức khác</t>
  </si>
  <si>
    <t xml:space="preserve">6.6.4. </t>
  </si>
  <si>
    <t>Chứng khoán chờ giao dịch</t>
  </si>
  <si>
    <t xml:space="preserve">6.7. </t>
  </si>
  <si>
    <t>Chứng khoán chờ giao dịch của thành viên lưu ký</t>
  </si>
  <si>
    <t xml:space="preserve">6.7.1. </t>
  </si>
  <si>
    <t>Chứng khoán chờ giao dịch của khách hàng trong nước</t>
  </si>
  <si>
    <t xml:space="preserve">6.7.2. </t>
  </si>
  <si>
    <t>Chứng khoán chờ giao dịch của khách hàng nước ngoài</t>
  </si>
  <si>
    <t xml:space="preserve">6.7.3. </t>
  </si>
  <si>
    <t>Chứng khoán chờ giao dịch của tổ chức khác</t>
  </si>
  <si>
    <t xml:space="preserve">6.7.4. </t>
  </si>
  <si>
    <t>Chứng khoán ký quỹ đảm bảo khoản vay</t>
  </si>
  <si>
    <t xml:space="preserve">6.8. </t>
  </si>
  <si>
    <t>Chứng khoán ký quỹ đảm bảo khoản vay của thành viên lưu ký</t>
  </si>
  <si>
    <t xml:space="preserve">6.8.1. </t>
  </si>
  <si>
    <t>Chứng khoán ký quỹ đảm bảo khoản vay của khách hàng trong nước</t>
  </si>
  <si>
    <t xml:space="preserve">6.8.2. </t>
  </si>
  <si>
    <t>Chứng khoán ký quỹ đảm bảo khoản vay của khách hàng nước ngoài</t>
  </si>
  <si>
    <t xml:space="preserve">6.8.3. </t>
  </si>
  <si>
    <t>Chứng khoán ký quỹ đảm bảo khoản vay của tổ chức khác</t>
  </si>
  <si>
    <t xml:space="preserve">6.8.4. </t>
  </si>
  <si>
    <t>Chứng khoán sửa lỗi giao dịch</t>
  </si>
  <si>
    <t xml:space="preserve">6.9 </t>
  </si>
  <si>
    <t>Chứng khoán lưu ký công ty đại chúng chưa niêm yết</t>
  </si>
  <si>
    <t xml:space="preserve">7.1. </t>
  </si>
  <si>
    <t xml:space="preserve">7.1.1. </t>
  </si>
  <si>
    <t xml:space="preserve">7.1.2. </t>
  </si>
  <si>
    <t xml:space="preserve">7.1.3. </t>
  </si>
  <si>
    <t xml:space="preserve">7.1.4. </t>
  </si>
  <si>
    <t xml:space="preserve">7.2. </t>
  </si>
  <si>
    <t xml:space="preserve">7.2.1. </t>
  </si>
  <si>
    <t xml:space="preserve">7.2.2. </t>
  </si>
  <si>
    <t xml:space="preserve">7.2.3. </t>
  </si>
  <si>
    <t xml:space="preserve">7.2.4. </t>
  </si>
  <si>
    <t xml:space="preserve">7.3. </t>
  </si>
  <si>
    <t xml:space="preserve">7.3.1. </t>
  </si>
  <si>
    <t xml:space="preserve">7.3.2. </t>
  </si>
  <si>
    <t xml:space="preserve">7.3.3. </t>
  </si>
  <si>
    <t xml:space="preserve">7.3.4. </t>
  </si>
  <si>
    <t xml:space="preserve">7.4. </t>
  </si>
  <si>
    <t xml:space="preserve">7.4.1. </t>
  </si>
  <si>
    <t xml:space="preserve">7.4.2. </t>
  </si>
  <si>
    <t xml:space="preserve">7.4.3. </t>
  </si>
  <si>
    <t xml:space="preserve">7.4.4. </t>
  </si>
  <si>
    <t xml:space="preserve">7.5. </t>
  </si>
  <si>
    <t xml:space="preserve">7.5.1. </t>
  </si>
  <si>
    <t xml:space="preserve">7.5.2. </t>
  </si>
  <si>
    <t xml:space="preserve">7.5.3. </t>
  </si>
  <si>
    <t xml:space="preserve">7.5.4. </t>
  </si>
  <si>
    <t xml:space="preserve">7.6. </t>
  </si>
  <si>
    <t xml:space="preserve">7.6.1. </t>
  </si>
  <si>
    <t xml:space="preserve">7.6.2. </t>
  </si>
  <si>
    <t xml:space="preserve">7.6.3. </t>
  </si>
  <si>
    <t xml:space="preserve">7.6.4. </t>
  </si>
  <si>
    <t xml:space="preserve">7.7. </t>
  </si>
  <si>
    <t>Chứng khoán chưa lưu ký của khách hàng</t>
  </si>
  <si>
    <t>Chứng khoán chưa lưu ký của công ty chứng khoán</t>
  </si>
  <si>
    <t>Chứng khoán nhận uỷ thác đấu giá</t>
  </si>
  <si>
    <t>Phạm Trí Thành</t>
  </si>
  <si>
    <t>CÁC CHỈ TIÊU NGOÀI BẢNG CÂN ĐỐI KẾ TOÁN</t>
  </si>
  <si>
    <t>Bảng cân đối kế toán (tiếp theo)</t>
  </si>
  <si>
    <t>Năm nay</t>
  </si>
  <si>
    <t>Năm trước</t>
  </si>
  <si>
    <t>01.1</t>
  </si>
  <si>
    <t>01.2</t>
  </si>
  <si>
    <t>01.3</t>
  </si>
  <si>
    <t>01.4</t>
  </si>
  <si>
    <t>01.5</t>
  </si>
  <si>
    <t>01.6</t>
  </si>
  <si>
    <t>01.7</t>
  </si>
  <si>
    <t>01.8</t>
  </si>
  <si>
    <t>01.9</t>
  </si>
  <si>
    <t xml:space="preserve">Doanh thu </t>
  </si>
  <si>
    <t xml:space="preserve">Doanh thu hoạt động môi giới chứng khoán </t>
  </si>
  <si>
    <t xml:space="preserve">Doanh thu hoạt động đầu tư chứng khoán, góp vốn </t>
  </si>
  <si>
    <t>Doanh thu bảo lãnh phát hành chứng khoán</t>
  </si>
  <si>
    <t>Doanh thu đại lý phát hành chứng khoán</t>
  </si>
  <si>
    <t xml:space="preserve">Doanh thu hoạt động tư vấn </t>
  </si>
  <si>
    <t xml:space="preserve">Doanh thu lưu ký chứng khoán     </t>
  </si>
  <si>
    <t xml:space="preserve">Doanh thu hoạt động uỷ thác đấu giá </t>
  </si>
  <si>
    <t>Doanh thu cho thuê sử dụng tài sản</t>
  </si>
  <si>
    <t>Doanh thu khác</t>
  </si>
  <si>
    <t>Các khoản giảm trừ doanh thu</t>
  </si>
  <si>
    <t>Doanh thu thuần về hoạt động kinh doanh (10=01-02)</t>
  </si>
  <si>
    <t xml:space="preserve">3.  </t>
  </si>
  <si>
    <t xml:space="preserve">Chi phí hoạt động kinh doanh </t>
  </si>
  <si>
    <t>Lợi nhuận gộp của hoạt động kinh doanh (20=10-11)</t>
  </si>
  <si>
    <t>Chi phí quản lý doanh nghiệp</t>
  </si>
  <si>
    <t>Lợi nhuận thuần từ hoạt động kinh doanh (30=20- 25)</t>
  </si>
  <si>
    <t>Thu nhập khác</t>
  </si>
  <si>
    <t>Chi phí khác</t>
  </si>
  <si>
    <t>Lợi nhuận khác (40=31-32)</t>
  </si>
  <si>
    <t>Tổng lợi nhuận kế toán trước thuế (50=30+40)</t>
  </si>
  <si>
    <t xml:space="preserve">11. </t>
  </si>
  <si>
    <t>Chi phí thuế TNDN hiện hành</t>
  </si>
  <si>
    <t xml:space="preserve">12. </t>
  </si>
  <si>
    <t>Chi phí thuế TNDN hoãn lại</t>
  </si>
  <si>
    <t xml:space="preserve">13. </t>
  </si>
  <si>
    <t>Lợi nhuận sau thuế TNDN (60=50-51-52)</t>
  </si>
  <si>
    <t xml:space="preserve">14. </t>
  </si>
  <si>
    <t>Lãi cơ bản trên cổ phiếu</t>
  </si>
  <si>
    <t xml:space="preserve">15. </t>
  </si>
  <si>
    <t>Lũy kế từ đầu năm đến cuối quý này</t>
  </si>
  <si>
    <t>Lợi nhuận sau thuế của cổ đông thiểu số</t>
  </si>
  <si>
    <t>Lợi nhuận sau thuế của cổ đông công ty mẹ</t>
  </si>
  <si>
    <t>14.1.</t>
  </si>
  <si>
    <t>14.2.</t>
  </si>
  <si>
    <t>61</t>
  </si>
  <si>
    <t>62</t>
  </si>
  <si>
    <t>BÁO CÁO KẾT QUẢ HOẠT ĐỘNG KINH DOANH</t>
  </si>
  <si>
    <t>Lưu chuyển tiền thuần từ hoạt động kinh doanh</t>
  </si>
  <si>
    <t>Lưu chuyển tiền thuần từ hoạt động đầu tư</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</si>
  <si>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</si>
  <si>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</si>
  <si>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</si>
  <si>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</si>
  <si>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</si>
  <si>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Lưu chuyển tiền từ hoạt động kinh doanh</t>
  </si>
  <si>
    <t>Lợi nhuận trước thuế</t>
  </si>
  <si>
    <t>Điều chỉnh cho các khoản</t>
  </si>
  <si>
    <t>Khấu hao TSCĐ</t>
  </si>
  <si>
    <t>Các khoản dự phòng</t>
  </si>
  <si>
    <t>Lãi, lỗ chênh lệch tỷ giá hối đoái chưa thực hiện</t>
  </si>
  <si>
    <t>Lãi, lỗ từ hoạt động đầu tư</t>
  </si>
  <si>
    <t>Chi phí lãi vay</t>
  </si>
  <si>
    <t>Lợi nhuận từ hoạt động kinh doanh trước thay đổi vốn  lưu động</t>
  </si>
  <si>
    <t>Tăng, giảm các khoản phải thu</t>
  </si>
  <si>
    <t>Tăng, giảm hàng tồn kho</t>
  </si>
  <si>
    <t>Tăng, giảm các khoản phải trả (Không kể lãi vay phải trả, thuế thu nhập doanh nghiệp phải nộp)</t>
  </si>
  <si>
    <t>Tăng, giảm chi phí trả trước</t>
  </si>
  <si>
    <t>Tiền lãi vay đã trả</t>
  </si>
  <si>
    <t>Thuế thu nhập doanh nghiệp đã nộp</t>
  </si>
  <si>
    <t>Tiền thu khác từ hoạt động kinh doanh</t>
  </si>
  <si>
    <t>Tiền chi khác cho hoạt động kinh doanh</t>
  </si>
  <si>
    <t>Lưu chuyển tiền từ hoạt động đầu tư</t>
  </si>
  <si>
    <t>Tiền chi để mua sắm, xây dựng TSCĐ và các tài sản dài hạn khác</t>
  </si>
  <si>
    <t>Tiền thu từ thanh lý, nhượng bán TSCĐ và các tài sản dài hạn khác</t>
  </si>
  <si>
    <t>Tiền chi cho vay, mua các công cụ nợ của đơn vị khác</t>
  </si>
  <si>
    <t>3.</t>
  </si>
  <si>
    <t>Tiền chi đầu tư góp vốn vào đơn vị khác</t>
  </si>
  <si>
    <t>5.</t>
  </si>
  <si>
    <t>Tiền thu hồi cho vay, bán lại các công cụ nợ của đơn vị khác</t>
  </si>
  <si>
    <t>4.</t>
  </si>
  <si>
    <t>Tiền thu hồi đầu tư góp vốn vào đơn vị khác</t>
  </si>
  <si>
    <t>6.</t>
  </si>
  <si>
    <t>Tiền thu lãi cho vay, cổ tức và lợi nhuận được chia</t>
  </si>
  <si>
    <t>7.</t>
  </si>
  <si>
    <t>Lưu chuyển tiền từ hoạt động tài chính</t>
  </si>
  <si>
    <t>Tiền thu từ phát hành cổ phiếu, nhận vốn góp của chủ sở hữu</t>
  </si>
  <si>
    <t>Tiền chi trả vốn góp cho các chủ sở hữu, mua lại cổ phiếu của doanh nghiệp đã phát hành</t>
  </si>
  <si>
    <t>Tiền vay ngắn hạn, dài hạn nhận được</t>
  </si>
  <si>
    <t>Tiền chi trả nợ gốc vay</t>
  </si>
  <si>
    <t>Tiền chi trả nợ thuê tài chính</t>
  </si>
  <si>
    <t>Cổ tức, lợi nhuận đã trả cho chủ sở hữu</t>
  </si>
  <si>
    <t>-</t>
  </si>
  <si>
    <t>BÁO CÁO LƯU CHUYỂN TIỀN TỆ</t>
  </si>
  <si>
    <t>(Theo phương pháp gián tiếp)</t>
  </si>
  <si>
    <t>Báo cáo lưu chuyển tiền tệ (tiếp theo)</t>
  </si>
  <si>
    <t>Số dư đầu năm</t>
  </si>
  <si>
    <t>B</t>
  </si>
  <si>
    <t>Cộng</t>
  </si>
  <si>
    <t xml:space="preserve"> Vốn đầu tư của chủ sở hữu</t>
  </si>
  <si>
    <t xml:space="preserve"> Cổ phiếu quỹ (*)</t>
  </si>
  <si>
    <t>Các Quỹ khác thuộc vốn chủ sở hữu</t>
  </si>
  <si>
    <t xml:space="preserve"> Lợi nhuận chưa phân phối</t>
  </si>
  <si>
    <t>10.</t>
  </si>
  <si>
    <t>Tăng trong kỳ</t>
  </si>
  <si>
    <t>Giảm trong kỳ</t>
  </si>
  <si>
    <t>BÁO CÁO TÌNH HÌNH BIẾN ĐỘNG VỐN CHỦ SỞ HỮU</t>
  </si>
  <si>
    <t>II.</t>
  </si>
  <si>
    <t>III.</t>
  </si>
  <si>
    <t>IV.</t>
  </si>
  <si>
    <t>8.</t>
  </si>
  <si>
    <t>9.</t>
  </si>
  <si>
    <t>THUYẾT MINH BÁO CÁO TÀI CHÍNH</t>
  </si>
  <si>
    <t>ĐẶC ĐIỂM HOẠT ĐỘNG CỦA CÔNG TY</t>
  </si>
  <si>
    <t>Hình thức sở hữu vốn</t>
  </si>
  <si>
    <t>: Công ty cổ phần</t>
  </si>
  <si>
    <t>Lĩnh vực kinh doanh</t>
  </si>
  <si>
    <t>Ngành nghề kinh doanh</t>
  </si>
  <si>
    <t xml:space="preserve">Công ty Cổ phần Chứng khoán Mê Kông là công ty cổ phần được thành lập tại Việt Nam. Công ty Cổ Phần Chứng Khoán Mê Kông là một công ty cổ phần được thành lập tại Việt Nam theo Giấy phép thành lập và hoạt động kinh doanh số 10/UBCK-GP ngày 18/02/2003 do do Uỷ ban Chứng khoán Nhà nước cấp. </t>
  </si>
  <si>
    <t>Tổng số nhân viên</t>
  </si>
  <si>
    <t xml:space="preserve">Đặc điểm hoạt động của doanh nghiệp trong năm tài chính có ảnh hưởng đến Báo cáo tài chính
</t>
  </si>
  <si>
    <t>Giải thích kết quả kinh doanh của Quý II/2013 so với cùng kỳ năm trước:</t>
  </si>
  <si>
    <t>KỲ KẾ TOÁN, ĐƠN VỊ TIỀN TỆ SỬ DỤNG TRONG KẾ TOÁN</t>
  </si>
  <si>
    <t>Kỳ kế toán năm của Công ty bắt đầu từ ngày 01/01 và kết thúc vào ngày 31/12 hàng năm.</t>
  </si>
  <si>
    <t>Kỳ kế toán</t>
  </si>
  <si>
    <t>Đơn vị tiền tệ</t>
  </si>
  <si>
    <t>Đơn vị tiền tệ sử dụng trong kế toán là đồng Việt Nam (VNĐ).</t>
  </si>
  <si>
    <t>CHUẨN MỰC KẾ TOÁN VÀ CHẾ ĐỘ ÁP DỤNG</t>
  </si>
  <si>
    <t>Chế độ kế toán áp dụng</t>
  </si>
  <si>
    <t>Công ty áp dụng Chế độ Kế toán doanh nghiệp Việt Nam áp dụng cho các Công ty chứng khoán ban hành theo Thông tư số 95/2008/TT-BTC ngày 24 tháng 10 năm 2008, Thông tư 162/2010/TT-BTC ngày 20 tháng 10 năm 2010 của Bộ Tài chính.</t>
  </si>
  <si>
    <t>Tuyên bố về việc tuân thủ Chuẩn mực kế toán và Chế độ kế toán</t>
  </si>
  <si>
    <t>Công ty CP Chứng khoán Mê Kông đảm bảo đã tuân thủ đủ yêu cầu của Chế độ Kế toán Doanh nghiệp Việt Nam áp dụng cho các công ty chứng khoán và các Chuẩn mực kế toán Việt Nam ban hành theo:</t>
  </si>
  <si>
    <t>Quyết định số 149/2001/QĐ-BTC ngày 31 tháng 12 năm 2001 về việc ban hành bốn chuẩn mực kế toán Việt Nam (Đợt 1);</t>
  </si>
  <si>
    <t>Quyết định số 165/2002/QĐ-BTC ngày 31 tháng 12 năm 2002 về việc ban hành sáu chuẩn mực kế toán Việt Nam (Đợt 2);</t>
  </si>
  <si>
    <t>Quyết định số 234/2003/QĐ-BTC ngày 30 tháng 12 năm 2003 về việc ban hành sáu chuẩn mực kế toán Việt Nam (Đợt 3);</t>
  </si>
  <si>
    <t>Quyết định số 12/2005/QĐ-BTC ngày 15 tháng 2 năm 2005 về việc ban hành sáu chuẩn mực kế toán Việt Nam (Đợt 4); và</t>
  </si>
  <si>
    <t>Quyết định số 100/2005/QĐ-BTC ngày 28 tháng 12 năm 2005 về việc ban hành bốn chuẩn mực kế toán Việt Nam (Đợt ).</t>
  </si>
  <si>
    <t>Bảng cân đối kế toán, báo cáo kết quả kinh doanh, báo cáo lưu chuyển tiền tệ và thuyết minh báo cáo tài chính được trình bày kèm theo và việc sử dụng các báo cáo này không dành cho các đối tượng không được cung cấp các thông tin về các thủ tục, nguyên tắc và thông lệ kế toán tại Việt Nam và hơn nữa không được chủ định trình bày tình hình tài chính, kết quả hoạt động kinh doanh và lưu chuyển tiền tệ theo các nguyên tắc và thông lệ kế toán được chấp nhận rộng rãi ở các nước và lãnh thổ ngoài Việt Nam.</t>
  </si>
  <si>
    <t>Hình thức kế toán áp dụng</t>
  </si>
  <si>
    <t>Công ty áp dụng hình thức kế toán trên máy vi tính.</t>
  </si>
  <si>
    <t>CÁC CHÍNH SÁCH KẾ TOÁN ÁP DỤNG</t>
  </si>
  <si>
    <t>Nguyên tắc ghi nhận tiền và các khoản tương đương tiền</t>
  </si>
  <si>
    <t>Tiền và các khoản tương đương tiền bao gồm tiền mặt tại quỹ, tiền gửi ngân hàng, tiên gửi của các Nhà đầu tư về giao dịch chứng khoán, các khoản đầu tư ngắn hạn có thời gian đáo hạn không quá ba tháng, có tính thanh khoản cao, có khả năng chuyển đổi dễ dàng thành các lượng tiền xác định và không có nhiều rủi ro trong chuyển đổi thành tiền.</t>
  </si>
  <si>
    <t>Nguyên tắc ghi các khoản phải thu</t>
  </si>
  <si>
    <t>Các khoản phải thu được trình bày trên báo cáo tài chính theo giá trị ghi sổ cùng với dự phòng được lập cho các khoản nợ phải thu khó đòi.</t>
  </si>
  <si>
    <t xml:space="preserve">Dự phòng nợ phải thu khó đòi được trích lập cho các khoản phải thu đã quá hạn thanh toán từ ba tháng trở lên, hoặc các khoản thu mà đơn vị nợ khó có khả năng thanh toán do bị thanh lý, phá sản hay các khó khăn tương tự. </t>
  </si>
  <si>
    <t>Nguyên tắc ghi nhận và khấu hao tài sản cố định</t>
  </si>
  <si>
    <t>Tài sản cố định hữu hình, tài sản cố định vô hình được ghi nhận theo giá gốc. Trong quá trình sử dụng, tài sản cố định hữu hình, tài sản cố định vô hình được ghi nhận theo nguyên giá, hao mòn luỹ kế và giá trị còn lại.</t>
  </si>
  <si>
    <t>Khấu hao được trích theo phương pháp đường thẳng. Thời gian khấu hao được ước tính như sau:</t>
  </si>
  <si>
    <t>Loại tài sản</t>
  </si>
  <si>
    <t>Thời gian KH</t>
  </si>
  <si>
    <t xml:space="preserve">               Máy móc, thiết bị </t>
  </si>
  <si>
    <t>04 - 05 năm</t>
  </si>
  <si>
    <t xml:space="preserve">               Thiết bị văn phòng</t>
  </si>
  <si>
    <t xml:space="preserve">               Phương tiện vận tải</t>
  </si>
  <si>
    <t xml:space="preserve">               Phần mềm máy tính</t>
  </si>
  <si>
    <t>06 năm</t>
  </si>
  <si>
    <t>04 - 15 năm</t>
  </si>
  <si>
    <t>Nguyên tắc ghi nhận chứng khoán đầu tư</t>
  </si>
  <si>
    <t>Công ty áp dụng phương pháp bình quân gia quyền di động để tính giá vốn cổ phiếu bán ra và phương pháp đính danh để tính giá vốn trái phiếu bán ra.</t>
  </si>
  <si>
    <t>Dự phòng giảm giá đối với chứng khoán đầu tư được lập vào thời điểm cuối kỳ kế toán là số chênh lệch giữa giá gốc của chứng khoán đầu tư được hạch toán trên sổ kế toán lớn hơn giá trị thị trường của chúng tại thời điểm lập dự phòng.</t>
  </si>
  <si>
    <t>Nguyên tắc ghi nhận các khoản đầu tư tài chính</t>
  </si>
  <si>
    <t>Các khoản đầu tư tài chính tại thời điểm báo cáo, nếu:</t>
  </si>
  <si>
    <t>Theo Thông tư 95/2008/TT-BTC cho phép các công ty chứng khoán thực hiện hạch toán kế toán các khoản đầu tư chứng khoán theo một trong hai nguyên tắc là giá gốc hoặc giá trị hợp lý. Theo đó, Công ty đã lựa chọn phương pháp giá gốc để ghi nhận các khoản đầu tư chứng khoán. Cổ tức và trái tức nhận được trong năm được ghi nhận giảm giá vốn chứng khoán.</t>
  </si>
  <si>
    <t>Có thời hạn thu hồi hoặc đáo hạn không quá 3 tháng kể từ ngày mua khoản đầu tư đó được coi là "tương đương tiền";</t>
  </si>
  <si>
    <t>Có thời hạn thu hồi vốn dưới 1 năm hoặc trong 1 chu kỳ kinh doanh được phân loại là tài sản ngắn hạn;</t>
  </si>
  <si>
    <t>Có thời hạn thu hồi vốn trên 1 năm hoặc hơn 1 chu kỳ kinh doanh được phân loại là tài sản dài hạn.</t>
  </si>
  <si>
    <t>Phương pháp lập dự phòng giảm giá đầu tư ngắn hạn, dài hạn</t>
  </si>
  <si>
    <t>Dự phòng giảm giá đầu tư được lập vào thời điểm cuối năm là số chênh lệch giữa giá gốc của các khoản đầu tư được hạch toán trên sổ kế toán lớn hơn giá trị thị trường của chúng tại thời điểm lập dự phòng.</t>
  </si>
  <si>
    <t>Nguyên tắc ghi nhận và phân bổ chi phí trả trước</t>
  </si>
  <si>
    <t>Các chi phí trả trước chỉ liên quan đến chi phí sản xuất kinh doanh năm tài chính hiện tại được ghi nhận là chi phí trả trước ngắn hạn và đuợc tính vào chi phí sản xuất kinh doanh trong năm tài chính.</t>
  </si>
  <si>
    <t>Chi phí thành lập doanh nghiệp;</t>
  </si>
  <si>
    <t>Chi phí trang thiết bị nội thất có giá trị lớn;</t>
  </si>
  <si>
    <t>Chi phí in phiếu lệnh mua bán;</t>
  </si>
  <si>
    <t>Công cụ dụng cụ xuất dùng có giá trị lớn;</t>
  </si>
  <si>
    <t>Việc tính và phân bổ chi phí trả trước dài hạn vào chi phí sản xuất kinh doanh từng kỳ hạch toán được căn cứ vào tính chất, mức độ từng loại chi phí để chọn phương pháp và tiêu thức phân bổ hợp lý. Chi phí trả trước được phân bổ dần vào chi phí sản xuất kinh doanh.</t>
  </si>
  <si>
    <t xml:space="preserve">Nguyên tắc ghi nhận vốn chủ sở hữu: </t>
  </si>
  <si>
    <t>Vốn đầu tư của chủ sở hữu được ghi nhận theo số vốn thực góp của chủ sở hữu.</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</si>
  <si>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t>
  </si>
  <si>
    <t>Lợi nhuận sau thuế chưa phân phối có thể được chia cho các nhà đầu tư dựa trên tỷ lệ góp vốn sau khi được Hội đồng Quản trị phê duyệt và sau khi đã trích lập các quỹ dự phòng theo Điều lệ Công ty và các quy định của pháp luật Việt Nam.</t>
  </si>
  <si>
    <t>Cổ tức phải trả cho các cổ đông được ghi nhận là khoản phải trả trong Bảng Cân đối kế toán của Công ty sau khi có thông báo chia cổ tức của Hội đồng Quản trị Công ty.</t>
  </si>
  <si>
    <t>Nguyên tắc và phương pháp ghi nhận doanh thu</t>
  </si>
  <si>
    <t>Doanh thu được ghi nhận khi Công ty có khả năng nhận được các lợi ích kinh tế có thể xác định được một cách chắc chắn. Doanh thu được xác định theo giá trị hợp lý của các khoản đã thu hoặc sẽ thu được sau khi trừ đi các khoản chiết khấu thương mại, giảm giá hàng bán và hàng bán bị trả lại. Các điều kiện ghị nhận cụ thể sau đây cũng phải được đáp ứng khi ghi nhận doanh thu:</t>
  </si>
  <si>
    <t>Doanh thu cung cấp dịch vụ</t>
  </si>
  <si>
    <t>Khi có thể xác định được kết quả hợp đồng một cách chắc chắn, doanh thu sẽ được ghi nhận dựa vào mức độ hoàn thành công việc. Trong trường hợp không thể xác định được kết quả hợp đồng một cách chắc chắn, doanh thu sẽ chỉ được ghi nhận ở mức có thể thu hồi được của các chi phí đã được ghi nhận.</t>
  </si>
  <si>
    <t>Thu nhập từ kinh doanh chứng khoán</t>
  </si>
  <si>
    <t>Thu nhập từ kinh doanh chứng khoán được xác định dựa trên mức chênh lệch giữa giá bán và giá vốn bình quân của chứng khoán.</t>
  </si>
  <si>
    <t>Doanh thu về vốn kinh doanh, cổ tức và lợi nhuận được chia</t>
  </si>
  <si>
    <t>Thu nhập phát sinh từ tiền lãi được ghi nhận trên Báo cáo kết quả kinh doanh trên cơ sở dồn tích.</t>
  </si>
  <si>
    <t>Cổ tức, lợi nhuận được chia được ghi nhận khi Công ty được quyền nhận cổ tức hoặc được quyền nhận lợi nhuận từ việc góp vốn.</t>
  </si>
  <si>
    <t>Nguyên tắc và phương pháp ghi nhận chi phí thuế thu nhập doanh nghiệp hiện hành và chi phí thuế thu nhập doanh nghiệp hoãn lại</t>
  </si>
  <si>
    <t>Chi phí thuế thu nhập doanh nghiệp hiện hành được xác định trên cơ sở tổng thu nhập chịu thuế và thuế suất thuế thu nhập doanh nghiệp trong năm hiện hành.</t>
  </si>
  <si>
    <t>Chi phí thuế thu nhập doanh nghiệp hoãn lại được xác định trên cơ sở số chênh lệch tạm thời được khấu trừ, số chênh lệch tạm thời chịu thuế và thuế suất thuế thu nhập doanh nghiệp. Không bù trừ thuế thu nhập doanh nghiệp hiện hành với chi phí thuế thu nhập.</t>
  </si>
  <si>
    <t>Các nghiệp vụ dự phòng rủi ro hối đoái</t>
  </si>
  <si>
    <t>Tất cả các nghiệp vụ liên quan đến doanh thu, chi phí được hạch toán theo tỷ giá thực tế tại thời điểm phát sinh nghiệp vụ. Chênh lệch tỷ giá của các nghiệp vụ phát sinh trong kỳ được hạch toán như một khoản lãi (lỗ) về tỷ giá.</t>
  </si>
  <si>
    <t>Tài sản là tiền và công nợ có gốc bằng ngoại tệ cuối kỳ được quy đổi sang Đồng Việt Nam theo tỷ giá thực tế do Ngân hàng nhà nước công bố tại ngày kết thúc niên độ kế toán. Chênh lệch tỷ giá được hạch toán vào tài khoản chênh lệch tỷ giá và được xử lý theo quy định.</t>
  </si>
  <si>
    <t>V.</t>
  </si>
  <si>
    <t>THÔNG TIN BỔ SUNG CHO CÁC KHOẢN MỤC TRÌNH BÀY TRONG BẢNG CÂN ĐỐI KẾ TOÁN</t>
  </si>
  <si>
    <t>VNĐ</t>
  </si>
  <si>
    <t>Trong đó</t>
  </si>
  <si>
    <t>Tiền ký quỹ của nhà đầu tư</t>
  </si>
  <si>
    <t>Tiền gửi thanh toán bù trừ giao dịch Chứng khoán</t>
  </si>
  <si>
    <t>TỔNG</t>
  </si>
  <si>
    <t>Các khoản đầu tư tài chính ngắn hạn</t>
  </si>
  <si>
    <t>Đầu tư tài chính ngắn hạn</t>
  </si>
  <si>
    <t>Dự phòng giảm giá đầu tư ngắn hạn</t>
  </si>
  <si>
    <t>Giá trị khối lượng giao dịch thực hiện trong kỳ:</t>
  </si>
  <si>
    <t>CHỈ TIÊU</t>
  </si>
  <si>
    <t>a)</t>
  </si>
  <si>
    <t>Của công ty chứng khoán</t>
  </si>
  <si>
    <t>Cổ phiếu</t>
  </si>
  <si>
    <t>Trái phiếu</t>
  </si>
  <si>
    <t>Chứng khoán khác</t>
  </si>
  <si>
    <t>Của nhà đầu tư</t>
  </si>
  <si>
    <t>b)</t>
  </si>
  <si>
    <t>Tình hình đầu tư tài chính</t>
  </si>
  <si>
    <t>Chứng khoán thương mại</t>
  </si>
  <si>
    <t xml:space="preserve">Chứng khoán đầu tư </t>
  </si>
  <si>
    <t>Đầu tư góp vốn</t>
  </si>
  <si>
    <t>Vốn góp liên doanh, liên kết</t>
  </si>
  <si>
    <t>Đầu tư tài chính khác</t>
  </si>
  <si>
    <t>Giá trị theo sổ
sách kế toán</t>
  </si>
  <si>
    <t>So với giá thị trường</t>
  </si>
  <si>
    <t>Tăng</t>
  </si>
  <si>
    <t>Giảm</t>
  </si>
  <si>
    <t>Số
lượng</t>
  </si>
  <si>
    <t>Tổng giá trị theo giá thị trường</t>
  </si>
  <si>
    <t>Ghi chú</t>
  </si>
  <si>
    <t>Tình hình tăng, giảm tài sản cố định hữu hình</t>
  </si>
  <si>
    <t>Nguyên giá TSCĐ hữu hình</t>
  </si>
  <si>
    <t>Giá trị hao mòn lũy kế</t>
  </si>
  <si>
    <t>Mua trong năm</t>
  </si>
  <si>
    <t>Đầu tư XDCB hoàn thành</t>
  </si>
  <si>
    <t>Tăng khác</t>
  </si>
  <si>
    <t>Chuyển sang BĐS đầu tư</t>
  </si>
  <si>
    <t>Thanh lý, nhượng bán</t>
  </si>
  <si>
    <t>Giảm khác</t>
  </si>
  <si>
    <t>Nhà cửa, vật kiến trúc</t>
  </si>
  <si>
    <t>Máy móc, thiết bị</t>
  </si>
  <si>
    <t>Thiết bị dụng cụ quản lý</t>
  </si>
  <si>
    <t>TSCĐ hữu hình khác</t>
  </si>
  <si>
    <t>Tổng cộng</t>
  </si>
  <si>
    <t>PTVT, truyền dẫn</t>
  </si>
  <si>
    <t>Giá trị còn lại của TSCĐ hữu hình</t>
  </si>
  <si>
    <t>Số dư đầu kỳ</t>
  </si>
  <si>
    <t>Số dư cuối kỳ</t>
  </si>
  <si>
    <t>Tình hình tăng, giảm tài sản cố định vô hình</t>
  </si>
  <si>
    <t>Quyền SD đất</t>
  </si>
  <si>
    <t>Quyền phát hành</t>
  </si>
  <si>
    <t>Bản quyền, bằng sáng chế</t>
  </si>
  <si>
    <t>TSCĐ vô hình khác</t>
  </si>
  <si>
    <t>Thuế và các khoản phải nộp nhà nước</t>
  </si>
  <si>
    <t>- Thuế giá trị gia tăng</t>
  </si>
  <si>
    <t>- Thuế tiêu thụ đặc biệt</t>
  </si>
  <si>
    <t>- Thuế xuất, nhập khẩu</t>
  </si>
  <si>
    <t>- Thuế thu nhập doanh nghiệp</t>
  </si>
  <si>
    <t>- Thuế thu nhập cá nhân</t>
  </si>
  <si>
    <t>- Thuế nhà đất và tiền thuê đất</t>
  </si>
  <si>
    <t>- Các loại thuế khác</t>
  </si>
  <si>
    <t>- Các khoản phí, lệ phí và các khoản phải nộp khác</t>
  </si>
  <si>
    <t>Các khoản phải thu</t>
  </si>
  <si>
    <t>- Trích trước chi phí tiền lương trong thời gian nghỉ phép</t>
  </si>
  <si>
    <t>- Chi phí môi giới giao dịch chứng khoán</t>
  </si>
  <si>
    <t xml:space="preserve">- Chi phí trong thời gian ngừng kinh doanh </t>
  </si>
  <si>
    <t>- Chi phí phải trả khác</t>
  </si>
  <si>
    <t>- Tài sản thừa chờ giải quyết</t>
  </si>
  <si>
    <t>- Kinh phí công đoàn</t>
  </si>
  <si>
    <t>- BHXH, BHYT, BHTN</t>
  </si>
  <si>
    <t>- Doanh thu chưa thực hiện</t>
  </si>
  <si>
    <t>- Các khoản phải trả, phải nộp khác</t>
  </si>
  <si>
    <t>Tình hình tăng, giảm nguồn vốn chủ sở hữu</t>
  </si>
  <si>
    <t>TỔNG CỘNG</t>
  </si>
  <si>
    <t>Các khoản phải trả hoạt động giao dịch chứng khoán như sau</t>
  </si>
  <si>
    <t>- Phải trả Sở GDCK</t>
  </si>
  <si>
    <t>- Phải trả vay Quỹ Hỗ trợ thanh toán của các thành viên khác</t>
  </si>
  <si>
    <t>- Phải trả về chứng khoán giao, nhận đại lý phát hành</t>
  </si>
  <si>
    <t>- Phải trả Trung tâm lưu ký chứng khoán</t>
  </si>
  <si>
    <t>- Phải trả tổ chức, cá nhân khác</t>
  </si>
  <si>
    <t>Phải thu khách hàng về giao dịch chứng khoán</t>
  </si>
  <si>
    <t>Phải thu của Sở Giao dịch chứng khoán</t>
  </si>
  <si>
    <t>Thuế GTGT được khấu trừ</t>
  </si>
  <si>
    <t>Phải thu nội bộ</t>
  </si>
  <si>
    <t>Phải thu khác</t>
  </si>
  <si>
    <t>Tình hình trích lập dự phòng các khoản phải thu khó đòi như sau</t>
  </si>
  <si>
    <t>Số trích lập dự phòng</t>
  </si>
  <si>
    <t>THÔNG TIN BỔ SUNG CHO CÁC KHOẢN MỤC TRÌNH BÀY TRONG KẾT QUẢ HOẠT ĐỘNG KINH DOANH</t>
  </si>
  <si>
    <t>Doanh thu hoạt động kinh doanh chứng khoán</t>
  </si>
  <si>
    <t>Chi phí hoạt động kinh doanh chứng khoán</t>
  </si>
  <si>
    <t>Chi phí hoạt động môi giới chứng khoán</t>
  </si>
  <si>
    <t>Chi phí hoạt động đầu tư chứng khoán góp vốn</t>
  </si>
  <si>
    <t>Chi phí bảo lãnh, đại lý phát hành chứng khoán</t>
  </si>
  <si>
    <t>Chi phí hoạt động tư vấn</t>
  </si>
  <si>
    <t>Chi phí hoạt động lưu ký chứng khoán</t>
  </si>
  <si>
    <t>Chi phí dự phòng</t>
  </si>
  <si>
    <t>Chi phí trực tiếp hoạt động kinh doanh chứng khoán</t>
  </si>
  <si>
    <t>- Chi phí nhân viên</t>
  </si>
  <si>
    <t>- Chi phí vật liệu, CCDC</t>
  </si>
  <si>
    <t>- Chi phí khấu hao</t>
  </si>
  <si>
    <t>- Bảo hiểm trách nhiệm nghề nghiệp</t>
  </si>
  <si>
    <t>- Chi phí bằng tiền khác</t>
  </si>
  <si>
    <t>Chi phí nhân viên</t>
  </si>
  <si>
    <t>Chi phí công cụ đồ dùng</t>
  </si>
  <si>
    <t>Chi phí thuê văn phòng</t>
  </si>
  <si>
    <t>Chi phí khấu hao TSCD</t>
  </si>
  <si>
    <t>Thuế, phí, lệ phí</t>
  </si>
  <si>
    <t>Chi phí dự phòng phải thu khó đòi</t>
  </si>
  <si>
    <t>Chi phí dịch vụ mua ngoài</t>
  </si>
  <si>
    <t xml:space="preserve">VII. </t>
  </si>
  <si>
    <t>Những thông tin khác</t>
  </si>
  <si>
    <t>Không có</t>
  </si>
  <si>
    <t xml:space="preserve">                                 Phạm Trí Thành  </t>
  </si>
  <si>
    <t xml:space="preserve">                        Phạm Trí Thành</t>
  </si>
  <si>
    <t>KT.Kế toán trưởng</t>
  </si>
  <si>
    <t xml:space="preserve">                               KT. Kế toán trưởng</t>
  </si>
  <si>
    <t xml:space="preserve">                       KT.Kế toán trưởng</t>
  </si>
  <si>
    <t>Giá trị</t>
  </si>
  <si>
    <t>- Tiền nộp đầu kỳ</t>
  </si>
  <si>
    <t>- Tiền nộp bổ sung trong kỳ</t>
  </si>
  <si>
    <t>- Tiền lãi phân bổ trong kỳ</t>
  </si>
  <si>
    <t>Số đầu năm</t>
  </si>
  <si>
    <t>Đầu năm</t>
  </si>
  <si>
    <t>Cuối kỳ</t>
  </si>
  <si>
    <t>Ứng trước cho khách hàng mua chứng khoán</t>
  </si>
  <si>
    <t>Phải thu từ hợp đồng hợp tác đầu tư</t>
  </si>
  <si>
    <t>Lợi nhuận sau thuế Quý III/2013 của Công ty lỗ 851.897.063 (đồng) giảm 65.56% so với Quý III/2012 (Quý III/2012 lỗ 2.473.808.279 ( đồng) ) do nguyên nhân sau:hoạt động môi giới chứng khoán trong Quý 3/2013 giảm do nền kinh tế vẫn còn nhiều khó khăn và các hợp đồng tư vấn của Công ty đang trong quá trình thực hiện và chưa hoàn thiện.</t>
  </si>
  <si>
    <t>:Môi giới chứng khoán, Tư vấn tài chính và đầu tư chứng khoán, Dịch vụ lưu ký chứng khoán</t>
  </si>
  <si>
    <t>Tiền của công ty chứng khoán</t>
  </si>
  <si>
    <t>Tiền gửi của khách hàng *</t>
  </si>
  <si>
    <t>* Là tiền của khách hàng gửi tại Công ty cho hoạt động đầu tư chứng khoán. Số tiền này hiện đang gửi tại ngân hàng dưới tên Công ty</t>
  </si>
  <si>
    <t>:10</t>
  </si>
  <si>
    <t>Khấu hao trong kỳ</t>
  </si>
  <si>
    <t>Thuyết minh báo cáo tài chính Quý III/2014 (tiếp theo)</t>
  </si>
  <si>
    <t xml:space="preserve">Thuế GTGT được khấu trừ  </t>
  </si>
  <si>
    <t>Bản thuyết minh này là một bộ phận không thể tách rời và phải được đọc kèm với Báo cáo tài chính Quý III năm 2014 của Công ty cổ phần Chứng khoán Mê Kông (gọi tắt là Công ty).</t>
  </si>
  <si>
    <t>: Dịch vụ tài chính</t>
  </si>
  <si>
    <t>Tổng số dư nợ trên TK 3314 đ/chỉnh vào khoản ứng trước  người bán :</t>
  </si>
  <si>
    <t>Đầu kỳ</t>
  </si>
  <si>
    <t>tháng</t>
  </si>
  <si>
    <t>Năm</t>
  </si>
  <si>
    <t xml:space="preserve">Đầu kỳ :     </t>
  </si>
  <si>
    <t>10</t>
  </si>
  <si>
    <t>2014</t>
  </si>
  <si>
    <t>2014/010</t>
  </si>
  <si>
    <t xml:space="preserve">Cuối kỳ :     </t>
  </si>
  <si>
    <t>12</t>
  </si>
  <si>
    <t>2014/012</t>
  </si>
  <si>
    <t>CÔNG TY CP CHỨNG KHOÁN MÊ KÔNG</t>
  </si>
  <si>
    <t>Mẫu B01-CTCK</t>
  </si>
  <si>
    <t xml:space="preserve">Ban hành theo QĐ 99/2000/QĐ-BTC </t>
  </si>
  <si>
    <t>ngày 13/6/2000 của Bộ Tài chính</t>
  </si>
  <si>
    <t>Đơn vị tính :VND</t>
  </si>
  <si>
    <t>A.</t>
  </si>
  <si>
    <t>TÀI SẢN LƯU ĐỘNG, ĐẦU TƯ NGẮN HẠN</t>
  </si>
  <si>
    <t>Tiền mặt tại quỹ</t>
  </si>
  <si>
    <t>Tiền gửi ngân hàng</t>
  </si>
  <si>
    <t>Tiền đang chuyển</t>
  </si>
  <si>
    <t>Tiền gửi nhà đầu tư về giao dịch CK</t>
  </si>
  <si>
    <t>Tiền gửi bán CK phát hành</t>
  </si>
  <si>
    <t>Tiền gửi thanh toán bù trừ GDCK</t>
  </si>
  <si>
    <t>II</t>
  </si>
  <si>
    <t xml:space="preserve">Các khoản đầu tư ngắn hạn </t>
  </si>
  <si>
    <t>Chứng khoán tự doanh</t>
  </si>
  <si>
    <t>Chứng khoán ĐTNH của người UTĐT</t>
  </si>
  <si>
    <t>Đầu tư ngắn hạn</t>
  </si>
  <si>
    <t>- Đầu tư ngắn hạn của công ty chứng khoán</t>
  </si>
  <si>
    <t>- Đầu tư ngắn hạn của người ủy thác đầu tư</t>
  </si>
  <si>
    <t>Dự phòng giảm giá CK và đầu tư ngắn hạn</t>
  </si>
  <si>
    <t>III</t>
  </si>
  <si>
    <t>Phải thu TT giao dịch chứng khoán</t>
  </si>
  <si>
    <t>Phải thu người đầu tư</t>
  </si>
  <si>
    <t>Phải thu tổ chức phát hành chứng khoán</t>
  </si>
  <si>
    <t>Ứng trước người bán</t>
  </si>
  <si>
    <t>Dự phòng phải thu khó đòi</t>
  </si>
  <si>
    <t>IV</t>
  </si>
  <si>
    <t>Vật liệu, công cụ tồn kho</t>
  </si>
  <si>
    <t>Hàng mua đi đường</t>
  </si>
  <si>
    <t>Vật liệu</t>
  </si>
  <si>
    <t>Công cụ, dụng cụ</t>
  </si>
  <si>
    <t>V</t>
  </si>
  <si>
    <t>Tài sản lưu động khác</t>
  </si>
  <si>
    <t>Tạm ứng</t>
  </si>
  <si>
    <t>Chi phí trả trước</t>
  </si>
  <si>
    <t>Tài sản thiếu chờ xử lý</t>
  </si>
  <si>
    <t>Trong đó :</t>
  </si>
  <si>
    <t>- TS thiếu trong thanh toán GD chứng khoán</t>
  </si>
  <si>
    <t>- Tài sản thiếu chờ xử lý khác</t>
  </si>
  <si>
    <t>Tài sản cầm cố,  ký cược, ký quỹ ngắn hạn</t>
  </si>
  <si>
    <t>TÀI SẢN CỐ ĐỊNH, ĐẦU TƯ DÀI HẠN</t>
  </si>
  <si>
    <t>I</t>
  </si>
  <si>
    <t>- Nguyên giá</t>
  </si>
  <si>
    <t>- Giá trị hao mòn lũy kế</t>
  </si>
  <si>
    <t>Các khoản đầu tư dài hạn</t>
  </si>
  <si>
    <t>Đầu tư chứng khoán dài hạn của công ty chứng khoán</t>
  </si>
  <si>
    <t>Góp vốn liên doanh</t>
  </si>
  <si>
    <t>Đầu tư chứng khoán dài hạn của người UTĐT</t>
  </si>
  <si>
    <t xml:space="preserve"> </t>
  </si>
  <si>
    <t>- Đầu tư dài hạn của công ty chứng khoán</t>
  </si>
  <si>
    <t>- Đầu tư dài hạn của người ủy thác đầu tư</t>
  </si>
  <si>
    <t>Dự phòng giảm giá CK và đầu tư dài hạn</t>
  </si>
  <si>
    <t>Chi phí xây dựng cơ bản dở dang</t>
  </si>
  <si>
    <t>Ký cược ký quỹ dài hạn</t>
  </si>
  <si>
    <t>Tiền nộp quỹ hỗ trợ thanh toán</t>
  </si>
  <si>
    <t>TỔNG CỘNG TÀI SẢN</t>
  </si>
  <si>
    <t xml:space="preserve">NGUỒN VỐN </t>
  </si>
  <si>
    <t>NỢ PHẢI TRẢ</t>
  </si>
  <si>
    <t>Vay ngắn hạn</t>
  </si>
  <si>
    <t>- Vay ngắn hạn</t>
  </si>
  <si>
    <t>- Phát hành trái phiếu ngắn hạn</t>
  </si>
  <si>
    <t>Vay dài hạn đến hạn trả</t>
  </si>
  <si>
    <t>Phải trả trung tâm giao dịch chứng khoán</t>
  </si>
  <si>
    <t>Phải trả thiếu hụt quỹ hỗ trợ thanh toán</t>
  </si>
  <si>
    <t>Phải trả chứng khoán giao, nhận, đại lý phát hành</t>
  </si>
  <si>
    <t>Người mua ứng trước</t>
  </si>
  <si>
    <t>Phải trả cổ tức, gốc, lãi trái phiếu</t>
  </si>
  <si>
    <t>- Phải trạ hộ cổ tức, gôc và lãi trái phiếu</t>
  </si>
  <si>
    <t>- Phải trả cổ tức cho cổ đông</t>
  </si>
  <si>
    <t>Phải trả nhân viên</t>
  </si>
  <si>
    <t>Phải trả phải nộp khác</t>
  </si>
  <si>
    <t>Tài sản thừa chờ xử lý</t>
  </si>
  <si>
    <t>- TS thừa trong thanh toán giao dịch chứng khoán</t>
  </si>
  <si>
    <t>- Tài sản thừa khác</t>
  </si>
  <si>
    <t>Thanh toán giao dịch chứng khoán của nhà đầu tư</t>
  </si>
  <si>
    <t>Vay dài hạn</t>
  </si>
  <si>
    <t>Trong đó : trái phiếu phát hành</t>
  </si>
  <si>
    <t>Nhận ký quỹ ký cược dài hạn</t>
  </si>
  <si>
    <t>Phải trả người ủy thác đầu tư</t>
  </si>
  <si>
    <t>NGUỒN VỐN CHỦ SỞ HỮU</t>
  </si>
  <si>
    <t>Vốn góp ban đầu</t>
  </si>
  <si>
    <t>Vốn góp của các bên góp vốn</t>
  </si>
  <si>
    <t>Vốn góp cổ phần</t>
  </si>
  <si>
    <t>- Số lượng cổ phiếu phát hành</t>
  </si>
  <si>
    <t>- Mệnh giá cổ phiếu phát hành</t>
  </si>
  <si>
    <t>Vốn bổ sung</t>
  </si>
  <si>
    <t>Vốn bổ sung từ lợi nhuận</t>
  </si>
  <si>
    <t>Vốn bổ sung từ nguồn khác</t>
  </si>
  <si>
    <t>Các quỹ và lợi nhuận chưa phân phối</t>
  </si>
  <si>
    <t>- Dự trữ pháp định</t>
  </si>
  <si>
    <t>- Dự trữ theo điều lệ công ty</t>
  </si>
  <si>
    <t>-Dự trữ bất thường</t>
  </si>
  <si>
    <t>- Dự trữ khác</t>
  </si>
  <si>
    <t>Quỹ dự phòng trợ cấp mất việc làm</t>
  </si>
  <si>
    <t>Lợi nhuận chưa phân phối</t>
  </si>
  <si>
    <t>Quỹ khen thưởng và phúc lợi</t>
  </si>
  <si>
    <t>Vốn điều chỉnh</t>
  </si>
  <si>
    <t>Chênh lệch đánh giá ngoại tệ cuối kỳ</t>
  </si>
  <si>
    <t>Giá trị thuần của chứng khoán ngân quỹ</t>
  </si>
  <si>
    <t>- Chứng khoán ngân quỹ</t>
  </si>
  <si>
    <t>- Dự phòng chứng khoán ngân quỹ</t>
  </si>
  <si>
    <t>TỔNG CỘNG NGUỒN VỐN</t>
  </si>
  <si>
    <t>Kế toán trưởng</t>
  </si>
  <si>
    <t>KẾT QỦA HOẠT ĐỘNG KINH DOANH</t>
  </si>
  <si>
    <t>Quý</t>
  </si>
  <si>
    <t>From</t>
  </si>
  <si>
    <t>To</t>
  </si>
  <si>
    <t xml:space="preserve">Kỳ này :     </t>
  </si>
  <si>
    <t>4</t>
  </si>
  <si>
    <t>Kỳ này</t>
  </si>
  <si>
    <t>Kỳ trước</t>
  </si>
  <si>
    <t>2014/007</t>
  </si>
  <si>
    <t>2014/009</t>
  </si>
  <si>
    <t>KẾT QUẢ HOẠT ĐỘNG KINH DOANH</t>
  </si>
  <si>
    <t>Lũy kế</t>
  </si>
  <si>
    <t>Doanh thu mối giới chứng khoán cho người đầu tư</t>
  </si>
  <si>
    <t>02</t>
  </si>
  <si>
    <t>Doanh thu hoạt động tự doanh chứng khoán</t>
  </si>
  <si>
    <t>03</t>
  </si>
  <si>
    <t>Doanh thu quản lý danh mục đầu tư cho người UTĐT</t>
  </si>
  <si>
    <t>Doanh thu bảo lãnh phát hành, đại lý phát hành chứng khoán</t>
  </si>
  <si>
    <t>05</t>
  </si>
  <si>
    <t>Doanh thu tư vấn đầu tư chứng khoán cho người đầu tư</t>
  </si>
  <si>
    <t>06</t>
  </si>
  <si>
    <t>Doanh thu lưu ký chứng khoán cho người đầu tư</t>
  </si>
  <si>
    <t>07</t>
  </si>
  <si>
    <t>Hoàn nhập dự phòng và các khoản trích trước</t>
  </si>
  <si>
    <t>08</t>
  </si>
  <si>
    <t>Doanh thu về vốn kinh doanh</t>
  </si>
  <si>
    <t>09</t>
  </si>
  <si>
    <t>Doanh thu cho thuê tài sản, sử dụng thiết bị, thông tin</t>
  </si>
  <si>
    <t>11</t>
  </si>
  <si>
    <t>Doanh thu thuần (01-11)</t>
  </si>
  <si>
    <t>Thu lãi đầu tư</t>
  </si>
  <si>
    <t>13</t>
  </si>
  <si>
    <t>Doanh thu HĐKD chứng khoán và lãi đầu tư</t>
  </si>
  <si>
    <t>15</t>
  </si>
  <si>
    <t>Lợi nhuận gộp (14-15)</t>
  </si>
  <si>
    <t>30</t>
  </si>
  <si>
    <t>Lợi nhuận thuần từ hoạt động kinh doanh chứng khoán</t>
  </si>
  <si>
    <t>- Các khoản thu nhập ngoài hoạt động kinh doanh</t>
  </si>
  <si>
    <t>41</t>
  </si>
  <si>
    <t>- Các khoản chi phí ngoài hoạt động kinh doanh</t>
  </si>
  <si>
    <t>42</t>
  </si>
  <si>
    <t>Lợi nhuận ngoài hoạt động kinh doanh</t>
  </si>
  <si>
    <t>Tổng lợi nhuận trước thuế</t>
  </si>
  <si>
    <t>Lợi nhuận tính thuế (60-13)</t>
  </si>
  <si>
    <t>Thuế thu nhập doanh nghiệp phải nộp</t>
  </si>
  <si>
    <t>70</t>
  </si>
  <si>
    <t>Lợi nhuận sau thuế (60-70)</t>
  </si>
  <si>
    <t>2014/001</t>
  </si>
  <si>
    <t>Quý 4 năm 2014</t>
  </si>
  <si>
    <t>Quý IV</t>
  </si>
  <si>
    <t>Tại ngày 31 tháng 12 năm 2014</t>
  </si>
  <si>
    <t>Quý IV năm 2014</t>
  </si>
  <si>
    <t>Từ 01/01/2014 đến 31/12/2014</t>
  </si>
  <si>
    <t>Từ 01/01/2013 đến 31/12/2013</t>
  </si>
  <si>
    <t>Quý IV/2014</t>
  </si>
  <si>
    <t>Quý IV/2013</t>
  </si>
  <si>
    <t>KLGD thực hiện trong quý 4-2014</t>
  </si>
  <si>
    <t>Giá trị KLGD thực hiện trong quý 4-2014</t>
  </si>
  <si>
    <t>CHỈ TIÊU QUÝ IV/2013</t>
  </si>
  <si>
    <t>CHỈ TIÊU QUÝ IV/2014</t>
  </si>
  <si>
    <t>Thuyết minh báo cáo tài chính Quý IV/2014 (tiếp theo)</t>
  </si>
  <si>
    <t>BÁO CÁO TÀI CHÍNH QUÝ IV/2014</t>
  </si>
  <si>
    <t>Hà Nội, Ngày 31 tháng 12 năm 2014</t>
  </si>
  <si>
    <t>Ngày 31 tháng 12 năm 2014</t>
  </si>
  <si>
    <t>TUQ. Chủ tịch Hội đồng Quản trị</t>
  </si>
  <si>
    <t>Phan Thị Phương Thủy</t>
  </si>
  <si>
    <t>TUQ. Chủ tịch HĐQT</t>
  </si>
  <si>
    <t>TUQ.Chủ tịch HĐQT</t>
  </si>
  <si>
    <t>Hà Nội, ngày 31 tháng 12 năm 2014</t>
  </si>
  <si>
    <t>TUQ.Chủ tich Hội đồng Quản trị</t>
  </si>
  <si>
    <t>Hà Nội, Ngày  31 tháng  12  năm 2014</t>
  </si>
  <si>
    <t>Hà Nội, Ngày 31 tháng  12 năm 2014</t>
  </si>
  <si>
    <t>Số 61 - Thái Thịnh 2 - Đống Đa - Hà Nội</t>
  </si>
  <si>
    <t>Điện thoại : 04 3938 6622 ;   Fax : 04 3939 3150</t>
  </si>
  <si>
    <t>.</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</si>
</sst>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_ ;[Red]\-#,##0\ "/>
    <numFmt numFmtId="185" formatCode="_(* #,##0_);_(* \(#,##0\);_(* &quot;-&quot;??_);_(@_)"/>
    <numFmt numFmtId="186" formatCode="_-* #,##0.0_-;\-* #,##0.0_-;_-* &quot;-&quot;??_-;_-@_-"/>
    <numFmt numFmtId="187" formatCode="_-* #,##0_-;\-* #,##0_-;_-* &quot;-&quot;??_-;_-@_-"/>
    <numFmt numFmtId="188" formatCode="[$-C09]dddd\,\ d\ mmmm\ yyyy"/>
    <numFmt numFmtId="189" formatCode="###\ ###\ ###\ ###\ ##0"/>
    <numFmt numFmtId="190" formatCode="&quot;\&quot;#,##0.00;[Red]&quot;\&quot;&quot;\&quot;&quot;\&quot;&quot;\&quot;&quot;\&quot;&quot;\&quot;\-#,##0.00"/>
    <numFmt numFmtId="191" formatCode="&quot;\&quot;#,##0;[Red]&quot;\&quot;&quot;\&quot;\-#,##0"/>
    <numFmt numFmtId="192" formatCode="_ * #,##0.00_ ;_ * \-#,##0.00_ ;_ * &quot;-&quot;??_ ;_ @_ "/>
    <numFmt numFmtId="193" formatCode="_ * #,##0_ ;_ * \-#,##0_ ;_ * &quot;-&quot;_ ;_ @_ "/>
    <numFmt numFmtId="194" formatCode="#,#00;[Red]\-#,#00;_@&quot;-&quot;"/>
    <numFmt numFmtId="195" formatCode="_ &quot;\&quot;* #,##0_ ;_ &quot;\&quot;* \-#,##0_ ;_ &quot;\&quot;* &quot;-&quot;_ ;_ @_ "/>
    <numFmt numFmtId="196" formatCode="_ &quot;\&quot;* #,##0.00_ ;_ &quot;\&quot;* \-#,##0.00_ ;_ &quot;\&quot;* &quot;-&quot;??_ ;_ @_ "/>
    <numFmt numFmtId="197" formatCode="#,##0.0_);\(#,##0.0\)"/>
    <numFmt numFmtId="198" formatCode="_(* #,##0.0000_);_(* \(#,##0.0000\);_(* &quot;-&quot;??_);_(@_)"/>
    <numFmt numFmtId="199" formatCode="0.0%;[Red]\(0.0%\)"/>
    <numFmt numFmtId="200" formatCode="_ * #,##0.00_)&quot;£&quot;_ ;_ * \(#,##0.00\)&quot;£&quot;_ ;_ * &quot;-&quot;??_)&quot;£&quot;_ ;_ @_ "/>
    <numFmt numFmtId="201" formatCode="0.0%;\(0.0%\)"/>
    <numFmt numFmtId="202" formatCode="0.000_)"/>
    <numFmt numFmtId="203" formatCode="#,##0;\(#,##0\)"/>
    <numFmt numFmtId="204" formatCode="\$#,##0\ ;\(\$#,##0\)"/>
    <numFmt numFmtId="205" formatCode="\t0.00%"/>
    <numFmt numFmtId="206" formatCode="\U\S\$#,##0.00;\(\U\S\$#,##0.00\)"/>
    <numFmt numFmtId="207" formatCode="_-* #,##0\ _D_M_-;\-* #,##0\ _D_M_-;_-* &quot;-&quot;\ _D_M_-;_-@_-"/>
    <numFmt numFmtId="208" formatCode="_-* #,##0.00\ _D_M_-;\-* #,##0.00\ _D_M_-;_-* &quot;-&quot;??\ _D_M_-;_-@_-"/>
    <numFmt numFmtId="209" formatCode="\t#\ ??/??"/>
    <numFmt numFmtId="210" formatCode="_([$€-2]* #,##0.00_);_([$€-2]* \(#,##0.00\);_([$€-2]* &quot;-&quot;??_)"/>
    <numFmt numFmtId="211" formatCode="_(* #,##0.000000_);_(* \(#,##0.000000\);_(* &quot;-&quot;??_);_(@_)"/>
    <numFmt numFmtId="212" formatCode="#,##0\ &quot;$&quot;_);[Red]\(#,##0\ &quot;$&quot;\)"/>
    <numFmt numFmtId="213" formatCode="&quot;$&quot;###,0&quot;.&quot;00_);[Red]\(&quot;$&quot;###,0&quot;.&quot;00\)"/>
    <numFmt numFmtId="214" formatCode="m/d"/>
    <numFmt numFmtId="215" formatCode="&quot;ß&quot;#,##0;\-&quot;&quot;&quot;ß&quot;&quot;&quot;#,##0"/>
    <numFmt numFmtId="216" formatCode="#,##0.000_);\(#,##0.000\)"/>
    <numFmt numFmtId="217" formatCode="#,##0.00\ &quot;F&quot;;[Red]\-#,##0.00\ &quot;F&quot;"/>
    <numFmt numFmtId="218" formatCode="&quot;\&quot;#,##0;[Red]\-&quot;\&quot;#,##0"/>
    <numFmt numFmtId="219" formatCode="#,##0\ &quot;F&quot;;\-#,##0\ &quot;F&quot;"/>
    <numFmt numFmtId="220" formatCode="#,##0\ &quot;F&quot;;[Red]\-#,##0\ &quot;F&quot;"/>
    <numFmt numFmtId="221" formatCode="_-* #,##0\ &quot;F&quot;_-;\-* #,##0\ &quot;F&quot;_-;_-* &quot;-&quot;\ &quot;F&quot;_-;_-@_-"/>
    <numFmt numFmtId="222" formatCode="#,##0.00\ &quot;F&quot;;\-#,##0.00\ &quot;F&quot;"/>
    <numFmt numFmtId="223" formatCode="_-* #,##0\ &quot;DM&quot;_-;\-* #,##0\ &quot;DM&quot;_-;_-* &quot;-&quot;\ &quot;DM&quot;_-;_-@_-"/>
    <numFmt numFmtId="224" formatCode="_-* #,##0.00\ &quot;DM&quot;_-;\-* #,##0.00\ &quot;DM&quot;_-;_-* &quot;-&quot;??\ &quot;DM&quot;_-;_-@_-"/>
    <numFmt numFmtId="225" formatCode="&quot;\&quot;#,##0.00;[Red]&quot;\&quot;\-#,##0.00"/>
    <numFmt numFmtId="226" formatCode="&quot;\&quot;#,##0;[Red]&quot;\&quot;\-#,##0"/>
    <numFmt numFmtId="227" formatCode="##,##0.00"/>
  </numFmts>
  <fonts count="166">
    <font>
      <sz val="11"/>
      <color theme="1"/>
      <name val="Calibri"/>
      <family val="2"/>
    </font>
    <font>
      <sz val="11"/>
      <color indexed="8"/>
      <name val="Calibri"/>
      <family val="2"/>
    </font>
    <font>
      <sz val="9"/>
      <name val="Arial"/>
      <family val="2"/>
    </font>
    <font>
      <b/>
      <sz val="9"/>
      <name val="Arial"/>
      <family val="2"/>
    </font>
    <font>
      <sz val="10"/>
      <name val="Arial"/>
      <family val="2"/>
    </font>
    <font>
      <sz val="10"/>
      <color indexed="8"/>
      <name val="Arial"/>
      <family val="2"/>
    </font>
    <font>
      <i/>
      <sz val="10"/>
      <color indexed="8"/>
      <name val="Arial"/>
      <family val="2"/>
    </font>
    <font>
      <b/>
      <sz val="10"/>
      <color indexed="8"/>
      <name val="Arial"/>
      <family val="2"/>
    </font>
    <font>
      <b/>
      <sz val="13"/>
      <color indexed="8"/>
      <name val="Arial"/>
      <family val="2"/>
    </font>
    <font>
      <u val="single"/>
      <sz val="11"/>
      <color indexed="12"/>
      <name val="Calibri"/>
      <family val="2"/>
    </font>
    <font>
      <u val="single"/>
      <sz val="11"/>
      <color indexed="36"/>
      <name val="Calibri"/>
      <family val="2"/>
    </font>
    <font>
      <sz val="10"/>
      <name val="VNI-Times"/>
      <family val="0"/>
    </font>
    <font>
      <sz val="12"/>
      <name val=".VnTime"/>
      <family val="2"/>
    </font>
    <font>
      <sz val="12"/>
      <name val="VNI-Times"/>
      <family val="0"/>
    </font>
    <font>
      <sz val="12"/>
      <name val="VNtimes new roman"/>
      <family val="0"/>
    </font>
    <font>
      <sz val="10"/>
      <name val=".VnArial"/>
      <family val="2"/>
    </font>
    <font>
      <sz val="12"/>
      <name val="????"/>
      <family val="1"/>
    </font>
    <font>
      <sz val="11"/>
      <name val="??"/>
      <family val="3"/>
    </font>
    <font>
      <sz val="10"/>
      <name val="???"/>
      <family val="3"/>
    </font>
    <font>
      <sz val="12"/>
      <name val="|??¢¥¢¬¨Ï"/>
      <family val="1"/>
    </font>
    <font>
      <sz val="12"/>
      <name val="|??´¸ⓒ"/>
      <family val="1"/>
    </font>
    <font>
      <sz val="10"/>
      <name val=".VnTime"/>
      <family val="2"/>
    </font>
    <font>
      <sz val="11"/>
      <name val="–¾’©"/>
      <family val="1"/>
    </font>
    <font>
      <b/>
      <u val="single"/>
      <sz val="14"/>
      <color indexed="8"/>
      <name val=".VnBook-AntiquaH"/>
      <family val="2"/>
    </font>
    <font>
      <sz val="10"/>
      <name val="VnTimes"/>
      <family val="2"/>
    </font>
    <font>
      <i/>
      <sz val="12"/>
      <color indexed="8"/>
      <name val=".VnBook-AntiquaH"/>
      <family val="2"/>
    </font>
    <font>
      <b/>
      <sz val="12"/>
      <color indexed="8"/>
      <name val=".VnBook-Antiqua"/>
      <family val="2"/>
    </font>
    <font>
      <i/>
      <sz val="12"/>
      <color indexed="8"/>
      <name val=".VnBook-Antiqua"/>
      <family val="2"/>
    </font>
    <font>
      <sz val="11"/>
      <color indexed="8"/>
      <name val=".VnTime"/>
      <family val="2"/>
    </font>
    <font>
      <sz val="11"/>
      <color indexed="9"/>
      <name val=".VnTime"/>
      <family val="2"/>
    </font>
    <font>
      <sz val="12"/>
      <name val="±¼¸²Ã¼"/>
      <family val="3"/>
    </font>
    <font>
      <sz val="12"/>
      <name val="¹UAAA¼"/>
      <family val="3"/>
    </font>
    <font>
      <sz val="8"/>
      <name val="Times New Roman"/>
      <family val="1"/>
    </font>
    <font>
      <sz val="12"/>
      <name val="Tms Rmn"/>
      <family val="0"/>
    </font>
    <font>
      <sz val="12"/>
      <name val="µ¸¿òÃ¼"/>
      <family val="3"/>
    </font>
    <font>
      <sz val="11"/>
      <name val="µ¸¿ò"/>
      <family val="0"/>
    </font>
    <font>
      <sz val="10"/>
      <name val="Helv"/>
      <family val="0"/>
    </font>
    <font>
      <b/>
      <sz val="10"/>
      <name val="Helv"/>
      <family val="0"/>
    </font>
    <font>
      <b/>
      <sz val="9"/>
      <name val="VNI-Times"/>
      <family val="0"/>
    </font>
    <font>
      <sz val="10"/>
      <name val="VNI-Aptima"/>
      <family val="0"/>
    </font>
    <font>
      <sz val="11"/>
      <name val="Tms Rmn"/>
      <family val="0"/>
    </font>
    <font>
      <sz val="11"/>
      <name val="VNI-Times"/>
      <family val="0"/>
    </font>
    <font>
      <sz val="10"/>
      <name val="Times New Roman"/>
      <family val="1"/>
    </font>
    <font>
      <sz val="10"/>
      <name val="MS Serif"/>
      <family val="1"/>
    </font>
    <font>
      <sz val="12"/>
      <name val="Arial"/>
      <family val="2"/>
    </font>
    <font>
      <b/>
      <sz val="11"/>
      <color indexed="8"/>
      <name val=".VnTime"/>
      <family val="2"/>
    </font>
    <font>
      <sz val="10"/>
      <color indexed="16"/>
      <name val="MS Serif"/>
      <family val="1"/>
    </font>
    <font>
      <sz val="8"/>
      <name val="Verdana"/>
      <family val="2"/>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sz val="8"/>
      <name val="Arial"/>
      <family val="2"/>
    </font>
    <font>
      <b/>
      <sz val="12"/>
      <name val=".VnBook-AntiquaH"/>
      <family val="2"/>
    </font>
    <font>
      <b/>
      <sz val="12"/>
      <color indexed="9"/>
      <name val="Tms Rmn"/>
      <family val="0"/>
    </font>
    <font>
      <b/>
      <sz val="12"/>
      <name val="Helv"/>
      <family val="0"/>
    </font>
    <font>
      <b/>
      <sz val="12"/>
      <name val="Arial"/>
      <family val="2"/>
    </font>
    <font>
      <b/>
      <sz val="8"/>
      <name val="MS Sans Serif"/>
      <family val="2"/>
    </font>
    <font>
      <b/>
      <sz val="10"/>
      <name val=".VnTime"/>
      <family val="2"/>
    </font>
    <font>
      <b/>
      <sz val="14"/>
      <name val=".VnTimeH"/>
      <family val="2"/>
    </font>
    <font>
      <sz val="10"/>
      <name val="MS Sans Serif"/>
      <family val="2"/>
    </font>
    <font>
      <b/>
      <sz val="11"/>
      <name val="Helv"/>
      <family val="0"/>
    </font>
    <font>
      <sz val="10"/>
      <name val=".VnAvant"/>
      <family val="2"/>
    </font>
    <font>
      <sz val="7"/>
      <name val="Small Fonts"/>
      <family val="2"/>
    </font>
    <font>
      <b/>
      <sz val="12"/>
      <name val="VN-NTime"/>
      <family val="2"/>
    </font>
    <font>
      <sz val="12"/>
      <name val="바탕체"/>
      <family val="1"/>
    </font>
    <font>
      <sz val="14"/>
      <name val="System"/>
      <family val="2"/>
    </font>
    <font>
      <b/>
      <sz val="11"/>
      <name val="Arial"/>
      <family val="2"/>
    </font>
    <font>
      <sz val="13"/>
      <name val=".VnTime"/>
      <family val="2"/>
    </font>
    <font>
      <sz val="12"/>
      <color indexed="8"/>
      <name val="Times New Roman"/>
      <family val="1"/>
    </font>
    <font>
      <sz val="12"/>
      <name val="Helv"/>
      <family val="2"/>
    </font>
    <font>
      <b/>
      <sz val="10"/>
      <name val="MS Sans Serif"/>
      <family val="2"/>
    </font>
    <font>
      <sz val="8"/>
      <name val="Wingdings"/>
      <family val="0"/>
    </font>
    <font>
      <sz val="8"/>
      <name val="Helv"/>
      <family val="0"/>
    </font>
    <font>
      <b/>
      <sz val="18"/>
      <color indexed="62"/>
      <name val="Cambria"/>
      <family val="2"/>
    </font>
    <font>
      <sz val="8"/>
      <name val="MS Sans Serif"/>
      <family val="2"/>
    </font>
    <font>
      <sz val="10"/>
      <name val="VNbook-Antiqua"/>
      <family val="0"/>
    </font>
    <font>
      <b/>
      <sz val="8"/>
      <color indexed="8"/>
      <name val="Helv"/>
      <family val="0"/>
    </font>
    <font>
      <b/>
      <sz val="12"/>
      <name val="VNI-Cooper"/>
      <family val="0"/>
    </font>
    <font>
      <sz val="12"/>
      <name val="VNTime"/>
      <family val="2"/>
    </font>
    <font>
      <sz val="14"/>
      <name val=".Vn3DH"/>
      <family val="2"/>
    </font>
    <font>
      <sz val="8"/>
      <name val="VNI-Helve"/>
      <family val="0"/>
    </font>
    <font>
      <sz val="10"/>
      <name val="VNtimes new roman"/>
      <family val="0"/>
    </font>
    <font>
      <b/>
      <sz val="8"/>
      <name val="VN Helvetica"/>
      <family val="0"/>
    </font>
    <font>
      <b/>
      <sz val="12"/>
      <name val=".VnTime"/>
      <family val="2"/>
    </font>
    <font>
      <b/>
      <sz val="10"/>
      <name val="VN AvantGBook"/>
      <family val="0"/>
    </font>
    <font>
      <b/>
      <sz val="16"/>
      <name val=".VnTime"/>
      <family val="2"/>
    </font>
    <font>
      <sz val="9"/>
      <name val=".VnTime"/>
      <family val="2"/>
    </font>
    <font>
      <sz val="14"/>
      <name val=".VnArial"/>
      <family val="2"/>
    </font>
    <font>
      <sz val="16"/>
      <name val="AngsanaUPC"/>
      <family val="3"/>
    </font>
    <font>
      <sz val="14"/>
      <name val="뼻뮝"/>
      <family val="3"/>
    </font>
    <font>
      <sz val="12"/>
      <name val="뼻뮝"/>
      <family val="1"/>
    </font>
    <font>
      <sz val="10"/>
      <name val="굴림체"/>
      <family val="3"/>
    </font>
    <font>
      <sz val="12"/>
      <name val="Courier"/>
      <family val="3"/>
    </font>
    <font>
      <sz val="10"/>
      <name val=" "/>
      <family val="1"/>
    </font>
    <font>
      <sz val="12"/>
      <name val="Times New Roman"/>
      <family val="1"/>
    </font>
    <font>
      <sz val="10"/>
      <color indexed="8"/>
      <name val="ARIAL"/>
      <family val="0"/>
    </font>
    <font>
      <b/>
      <sz val="10"/>
      <name val="Arial"/>
      <family val="2"/>
    </font>
    <font>
      <sz val="11"/>
      <name val="Times New Roman"/>
      <family val="1"/>
    </font>
    <font>
      <b/>
      <sz val="11"/>
      <name val="Times New Roman"/>
      <family val="1"/>
    </font>
    <font>
      <sz val="14"/>
      <name val="Times New Roman"/>
      <family val="1"/>
    </font>
    <font>
      <i/>
      <sz val="8"/>
      <name val="Arial"/>
      <family val="2"/>
    </font>
    <font>
      <b/>
      <sz val="14"/>
      <name val="Arial"/>
      <family val="2"/>
    </font>
    <font>
      <b/>
      <sz val="12"/>
      <name val="Times New Roman"/>
      <family val="1"/>
    </font>
    <font>
      <b/>
      <sz val="10"/>
      <name val=".VnTimeH"/>
      <family val="2"/>
    </font>
    <font>
      <b/>
      <i/>
      <sz val="11"/>
      <name val="Times New Roman"/>
      <family val="1"/>
    </font>
    <font>
      <b/>
      <i/>
      <sz val="10"/>
      <name val="Arial"/>
      <family val="0"/>
    </font>
    <font>
      <b/>
      <i/>
      <sz val="10"/>
      <name val=".VnTime"/>
      <family val="2"/>
    </font>
    <font>
      <i/>
      <sz val="10"/>
      <name val="Arial"/>
      <family val="0"/>
    </font>
    <font>
      <b/>
      <sz val="14"/>
      <name val="Times New Roman"/>
      <family val="1"/>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8"/>
      <name val="Arial"/>
      <family val="2"/>
    </font>
    <font>
      <sz val="8"/>
      <color indexed="8"/>
      <name val="Arial"/>
      <family val="2"/>
    </font>
    <font>
      <b/>
      <sz val="8"/>
      <color indexed="8"/>
      <name val="Arial"/>
      <family val="2"/>
    </font>
    <font>
      <b/>
      <sz val="9"/>
      <color indexed="8"/>
      <name val="Arial"/>
      <family val="2"/>
    </font>
    <font>
      <b/>
      <i/>
      <sz val="9"/>
      <color indexed="8"/>
      <name val="Arial"/>
      <family val="2"/>
    </font>
    <font>
      <sz val="9"/>
      <color indexed="8"/>
      <name val="Arial"/>
      <family val="2"/>
    </font>
    <font>
      <i/>
      <u val="single"/>
      <sz val="10"/>
      <color indexed="8"/>
      <name val="Arial"/>
      <family val="2"/>
    </font>
    <font>
      <b/>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b/>
      <i/>
      <sz val="10"/>
      <color theme="1"/>
      <name val="Arial"/>
      <family val="2"/>
    </font>
    <font>
      <i/>
      <sz val="10"/>
      <color theme="1"/>
      <name val="Arial"/>
      <family val="2"/>
    </font>
    <font>
      <sz val="8"/>
      <color theme="1"/>
      <name val="Arial"/>
      <family val="2"/>
    </font>
    <font>
      <b/>
      <sz val="8"/>
      <color theme="1"/>
      <name val="Arial"/>
      <family val="2"/>
    </font>
    <font>
      <b/>
      <sz val="9"/>
      <color theme="1"/>
      <name val="Arial"/>
      <family val="2"/>
    </font>
    <font>
      <b/>
      <i/>
      <sz val="9"/>
      <color theme="1"/>
      <name val="Arial"/>
      <family val="2"/>
    </font>
    <font>
      <sz val="9"/>
      <color theme="1"/>
      <name val="Arial"/>
      <family val="2"/>
    </font>
    <font>
      <b/>
      <sz val="11"/>
      <color theme="1"/>
      <name val="Arial"/>
      <family val="2"/>
    </font>
    <font>
      <b/>
      <sz val="13"/>
      <color theme="1"/>
      <name val="Arial"/>
      <family val="2"/>
    </font>
    <font>
      <i/>
      <u val="single"/>
      <sz val="10"/>
      <color theme="1"/>
      <name val="Arial"/>
      <family val="2"/>
    </font>
  </fonts>
  <fills count="57">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6"/>
        <bgColor indexed="64"/>
      </patternFill>
    </fill>
    <fill>
      <patternFill patternType="solid">
        <fgColor indexed="42"/>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theme="9"/>
        <bgColor indexed="64"/>
      </patternFill>
    </fill>
    <fill>
      <patternFill patternType="solid">
        <fgColor indexed="47"/>
        <bgColor indexed="64"/>
      </patternFill>
    </fill>
    <fill>
      <patternFill patternType="solid">
        <fgColor rgb="FFFFC7CE"/>
        <bgColor indexed="64"/>
      </patternFill>
    </fill>
    <fill>
      <patternFill patternType="solid">
        <fgColor rgb="FFF2F2F2"/>
        <bgColor indexed="64"/>
      </patternFill>
    </fill>
    <fill>
      <patternFill patternType="solid">
        <fgColor indexed="4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Vertical"/>
    </fill>
    <fill>
      <patternFill patternType="solid">
        <fgColor indexed="58"/>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45"/>
        <bgColor indexed="64"/>
      </patternFill>
    </fill>
  </fills>
  <borders count="50">
    <border>
      <left/>
      <right/>
      <top/>
      <bottom/>
      <diagonal/>
    </border>
    <border>
      <left style="thin"/>
      <right style="thin"/>
      <top style="double"/>
      <bottom style="hair"/>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border>
    <border>
      <left style="thin"/>
      <right style="thin"/>
      <top>
        <color indexed="63"/>
      </top>
      <bottom style="dotted"/>
    </border>
    <border>
      <left style="thin"/>
      <right style="thin"/>
      <top>
        <color indexed="63"/>
      </top>
      <bottom>
        <color indexed="63"/>
      </bottom>
    </border>
    <border>
      <left>
        <color indexed="63"/>
      </left>
      <right>
        <color indexed="63"/>
      </right>
      <top>
        <color indexed="63"/>
      </top>
      <bottom style="double">
        <color rgb="FFFF8001"/>
      </botto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thin"/>
      <right>
        <color indexed="63"/>
      </right>
      <top style="thin"/>
      <bottom style="thin"/>
    </border>
    <border>
      <left>
        <color indexed="63"/>
      </left>
      <right style="medium">
        <color indexed="63"/>
      </right>
      <top>
        <color indexed="63"/>
      </top>
      <bottom>
        <color indexed="63"/>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hair"/>
    </border>
    <border>
      <left style="thin"/>
      <right>
        <color indexed="63"/>
      </right>
      <top>
        <color indexed="63"/>
      </top>
      <bottom>
        <color indexed="63"/>
      </bottom>
    </border>
    <border>
      <left style="thin"/>
      <right style="thin"/>
      <top style="hair"/>
      <bottom style="hair"/>
    </border>
    <border>
      <left>
        <color indexed="63"/>
      </left>
      <right>
        <color indexed="63"/>
      </right>
      <top style="hair"/>
      <bottom style="thin"/>
    </border>
    <border>
      <left style="thin"/>
      <right style="thin"/>
      <top style="hair"/>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style="thin"/>
      <top>
        <color indexed="63"/>
      </top>
      <bottom style="hair"/>
    </border>
    <border>
      <left style="thin"/>
      <right>
        <color indexed="63"/>
      </right>
      <top style="hair"/>
      <bottom style="thin"/>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style="hair"/>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color indexed="63"/>
      </left>
      <right style="thin"/>
      <top style="hair"/>
      <bottom style="thin"/>
    </border>
    <border>
      <left style="thin"/>
      <right>
        <color indexed="63"/>
      </right>
      <top style="thin"/>
      <bottom style="hair"/>
    </border>
  </borders>
  <cellStyleXfs count="719">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189" fontId="13" fillId="0" borderId="0" applyFont="0" applyFill="0" applyBorder="0" applyAlignment="0" applyProtection="0"/>
    <xf numFmtId="185" fontId="14" fillId="0" borderId="1" applyFont="0" applyBorder="0">
      <alignment/>
      <protection/>
    </xf>
    <xf numFmtId="190" fontId="4" fillId="0" borderId="0" applyFont="0" applyFill="0" applyBorder="0" applyAlignment="0" applyProtection="0"/>
    <xf numFmtId="44" fontId="15" fillId="0" borderId="0" applyFont="0" applyFill="0" applyBorder="0" applyAlignment="0" applyProtection="0"/>
    <xf numFmtId="191"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92" fontId="15" fillId="0" borderId="0" applyFont="0" applyFill="0" applyBorder="0" applyAlignment="0" applyProtection="0"/>
    <xf numFmtId="193" fontId="15" fillId="0" borderId="0" applyFont="0" applyFill="0" applyBorder="0" applyAlignment="0" applyProtection="0"/>
    <xf numFmtId="177" fontId="16" fillId="0" borderId="0" applyFont="0" applyFill="0" applyBorder="0" applyAlignment="0" applyProtection="0"/>
    <xf numFmtId="9" fontId="17" fillId="0" borderId="0" applyFont="0" applyFill="0" applyBorder="0" applyAlignment="0" applyProtection="0"/>
    <xf numFmtId="0" fontId="18" fillId="0" borderId="0">
      <alignment/>
      <protection/>
    </xf>
    <xf numFmtId="0" fontId="4" fillId="0" borderId="0" applyFont="0" applyFill="0" applyBorder="0" applyAlignment="0" applyProtection="0"/>
    <xf numFmtId="0" fontId="4" fillId="0" borderId="0" applyFont="0" applyFill="0" applyBorder="0" applyAlignment="0" applyProtection="0"/>
    <xf numFmtId="0" fontId="19" fillId="0" borderId="0">
      <alignment/>
      <protection/>
    </xf>
    <xf numFmtId="0" fontId="2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99"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4" fillId="0" borderId="0">
      <alignment/>
      <protection/>
    </xf>
    <xf numFmtId="0" fontId="4" fillId="0" borderId="0">
      <alignment/>
      <protection/>
    </xf>
    <xf numFmtId="0" fontId="4"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 fillId="0" borderId="0">
      <alignment vertical="top"/>
      <protection/>
    </xf>
    <xf numFmtId="0" fontId="5" fillId="0" borderId="0">
      <alignment vertical="top"/>
      <protection/>
    </xf>
    <xf numFmtId="0" fontId="99" fillId="0" borderId="0">
      <alignment vertical="top"/>
      <protection/>
    </xf>
    <xf numFmtId="0" fontId="5" fillId="0" borderId="0">
      <alignment vertical="top"/>
      <protection/>
    </xf>
    <xf numFmtId="0" fontId="5" fillId="0" borderId="0">
      <alignment vertical="top"/>
      <protection/>
    </xf>
    <xf numFmtId="0" fontId="99" fillId="0" borderId="0">
      <alignment vertical="top"/>
      <protection/>
    </xf>
    <xf numFmtId="0" fontId="1" fillId="0" borderId="0">
      <alignment/>
      <protection/>
    </xf>
    <xf numFmtId="0" fontId="21"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4" fillId="0" borderId="0">
      <alignment/>
      <protection/>
    </xf>
    <xf numFmtId="0" fontId="13" fillId="0" borderId="0" applyFont="0" applyFill="0" applyBorder="0" applyAlignment="0">
      <protection/>
    </xf>
    <xf numFmtId="194" fontId="13" fillId="0" borderId="0" applyFont="0" applyFill="0" applyBorder="0" applyAlignment="0" applyProtection="0"/>
    <xf numFmtId="0" fontId="23" fillId="2" borderId="0">
      <alignment/>
      <protection/>
    </xf>
    <xf numFmtId="0" fontId="24" fillId="0" borderId="0">
      <alignment/>
      <protection/>
    </xf>
    <xf numFmtId="0" fontId="25" fillId="2" borderId="0">
      <alignment/>
      <protection/>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26" fillId="2" borderId="0">
      <alignment/>
      <protection/>
    </xf>
    <xf numFmtId="0" fontId="27" fillId="0" borderId="0">
      <alignment wrapText="1"/>
      <protection/>
    </xf>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38" fillId="15" borderId="0" applyNumberFormat="0" applyBorder="0" applyAlignment="0" applyProtection="0"/>
    <xf numFmtId="0" fontId="138" fillId="16" borderId="0" applyNumberFormat="0" applyBorder="0" applyAlignment="0" applyProtection="0"/>
    <xf numFmtId="0" fontId="138" fillId="17" borderId="0" applyNumberFormat="0" applyBorder="0" applyAlignment="0" applyProtection="0"/>
    <xf numFmtId="0" fontId="138" fillId="18" borderId="0" applyNumberFormat="0" applyBorder="0" applyAlignment="0" applyProtection="0"/>
    <xf numFmtId="0" fontId="138" fillId="19" borderId="0" applyNumberFormat="0" applyBorder="0" applyAlignment="0" applyProtection="0"/>
    <xf numFmtId="0" fontId="138" fillId="20" borderId="0" applyNumberFormat="0" applyBorder="0" applyAlignment="0" applyProtection="0"/>
    <xf numFmtId="0" fontId="138" fillId="2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9" fillId="23" borderId="0" applyNumberFormat="0" applyBorder="0" applyAlignment="0" applyProtection="0"/>
    <xf numFmtId="0" fontId="13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9" fillId="27" borderId="0" applyNumberFormat="0" applyBorder="0" applyAlignment="0" applyProtection="0"/>
    <xf numFmtId="0" fontId="138" fillId="28"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29" fillId="26" borderId="0" applyNumberFormat="0" applyBorder="0" applyAlignment="0" applyProtection="0"/>
    <xf numFmtId="0" fontId="138" fillId="30"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9" fillId="26" borderId="0" applyNumberFormat="0" applyBorder="0" applyAlignment="0" applyProtection="0"/>
    <xf numFmtId="0" fontId="138" fillId="31" borderId="0" applyNumberFormat="0" applyBorder="0" applyAlignment="0" applyProtection="0"/>
    <xf numFmtId="0" fontId="28" fillId="32" borderId="0" applyNumberFormat="0" applyBorder="0" applyAlignment="0" applyProtection="0"/>
    <xf numFmtId="0" fontId="28" fillId="22" borderId="0" applyNumberFormat="0" applyBorder="0" applyAlignment="0" applyProtection="0"/>
    <xf numFmtId="0" fontId="29" fillId="23" borderId="0" applyNumberFormat="0" applyBorder="0" applyAlignment="0" applyProtection="0"/>
    <xf numFmtId="0" fontId="138" fillId="33" borderId="0" applyNumberFormat="0" applyBorder="0" applyAlignment="0" applyProtection="0"/>
    <xf numFmtId="0" fontId="28" fillId="25" borderId="0" applyNumberFormat="0" applyBorder="0" applyAlignment="0" applyProtection="0"/>
    <xf numFmtId="0" fontId="28" fillId="34" borderId="0" applyNumberFormat="0" applyBorder="0" applyAlignment="0" applyProtection="0"/>
    <xf numFmtId="0" fontId="29" fillId="34" borderId="0" applyNumberFormat="0" applyBorder="0" applyAlignment="0" applyProtection="0"/>
    <xf numFmtId="195" fontId="30" fillId="0" borderId="0" applyFont="0" applyFill="0" applyBorder="0" applyAlignment="0" applyProtection="0"/>
    <xf numFmtId="0" fontId="31" fillId="0" borderId="0" applyFont="0" applyFill="0" applyBorder="0" applyAlignment="0" applyProtection="0"/>
    <xf numFmtId="196" fontId="30" fillId="0" borderId="0" applyFont="0" applyFill="0" applyBorder="0" applyAlignment="0" applyProtection="0"/>
    <xf numFmtId="0" fontId="31" fillId="0" borderId="0" applyFont="0" applyFill="0" applyBorder="0" applyAlignment="0" applyProtection="0"/>
    <xf numFmtId="0" fontId="32" fillId="0" borderId="0">
      <alignment horizontal="center" wrapText="1"/>
      <protection locked="0"/>
    </xf>
    <xf numFmtId="193" fontId="30" fillId="0" borderId="0" applyFont="0" applyFill="0" applyBorder="0" applyAlignment="0" applyProtection="0"/>
    <xf numFmtId="0" fontId="31" fillId="0" borderId="0" applyFont="0" applyFill="0" applyBorder="0" applyAlignment="0" applyProtection="0"/>
    <xf numFmtId="192" fontId="30" fillId="0" borderId="0" applyFont="0" applyFill="0" applyBorder="0" applyAlignment="0" applyProtection="0"/>
    <xf numFmtId="0" fontId="31" fillId="0" borderId="0" applyFont="0" applyFill="0" applyBorder="0" applyAlignment="0" applyProtection="0"/>
    <xf numFmtId="0" fontId="139" fillId="35" borderId="0" applyNumberFormat="0" applyBorder="0" applyAlignment="0" applyProtection="0"/>
    <xf numFmtId="0" fontId="5" fillId="0" borderId="0">
      <alignment vertical="top"/>
      <protection/>
    </xf>
    <xf numFmtId="0" fontId="33" fillId="0" borderId="0" applyNumberFormat="0" applyFill="0" applyBorder="0" applyAlignment="0" applyProtection="0"/>
    <xf numFmtId="0" fontId="31" fillId="0" borderId="0">
      <alignment/>
      <protection/>
    </xf>
    <xf numFmtId="0" fontId="34" fillId="0" borderId="0">
      <alignment/>
      <protection/>
    </xf>
    <xf numFmtId="0" fontId="31" fillId="0" borderId="0">
      <alignment/>
      <protection/>
    </xf>
    <xf numFmtId="0" fontId="35" fillId="0" borderId="0">
      <alignment/>
      <protection/>
    </xf>
    <xf numFmtId="0" fontId="4" fillId="0" borderId="0" applyFill="0" applyBorder="0" applyAlignment="0">
      <protection/>
    </xf>
    <xf numFmtId="197" fontId="36" fillId="0" borderId="0" applyFill="0" applyBorder="0" applyAlignment="0">
      <protection/>
    </xf>
    <xf numFmtId="198" fontId="36" fillId="0" borderId="0" applyFill="0" applyBorder="0" applyAlignment="0">
      <protection/>
    </xf>
    <xf numFmtId="199" fontId="36" fillId="0" borderId="0" applyFill="0" applyBorder="0" applyAlignment="0">
      <protection/>
    </xf>
    <xf numFmtId="200" fontId="4" fillId="0" borderId="0" applyFill="0" applyBorder="0" applyAlignment="0">
      <protection/>
    </xf>
    <xf numFmtId="178" fontId="36" fillId="0" borderId="0" applyFill="0" applyBorder="0" applyAlignment="0">
      <protection/>
    </xf>
    <xf numFmtId="201" fontId="36" fillId="0" borderId="0" applyFill="0" applyBorder="0" applyAlignment="0">
      <protection/>
    </xf>
    <xf numFmtId="197" fontId="36" fillId="0" borderId="0" applyFill="0" applyBorder="0" applyAlignment="0">
      <protection/>
    </xf>
    <xf numFmtId="0" fontId="140" fillId="36" borderId="2" applyNumberFormat="0" applyAlignment="0" applyProtection="0"/>
    <xf numFmtId="0" fontId="37" fillId="0" borderId="0">
      <alignment/>
      <protection/>
    </xf>
    <xf numFmtId="3" fontId="38" fillId="37" borderId="3">
      <alignment/>
      <protection/>
    </xf>
    <xf numFmtId="0" fontId="141" fillId="38" borderId="4" applyNumberFormat="0" applyAlignment="0" applyProtection="0"/>
    <xf numFmtId="1" fontId="39" fillId="0" borderId="5" applyBorder="0">
      <alignment/>
      <protection/>
    </xf>
    <xf numFmtId="179" fontId="1" fillId="0" borderId="0" applyFont="0" applyFill="0" applyBorder="0" applyAlignment="0" applyProtection="0"/>
    <xf numFmtId="202" fontId="40" fillId="0" borderId="0">
      <alignment/>
      <protection/>
    </xf>
    <xf numFmtId="202" fontId="40" fillId="0" borderId="0">
      <alignment/>
      <protection/>
    </xf>
    <xf numFmtId="202" fontId="40" fillId="0" borderId="0">
      <alignment/>
      <protection/>
    </xf>
    <xf numFmtId="202" fontId="40" fillId="0" borderId="0">
      <alignment/>
      <protection/>
    </xf>
    <xf numFmtId="202" fontId="40" fillId="0" borderId="0">
      <alignment/>
      <protection/>
    </xf>
    <xf numFmtId="202" fontId="40" fillId="0" borderId="0">
      <alignment/>
      <protection/>
    </xf>
    <xf numFmtId="202" fontId="40" fillId="0" borderId="0">
      <alignment/>
      <protection/>
    </xf>
    <xf numFmtId="202" fontId="40" fillId="0" borderId="0">
      <alignment/>
      <protection/>
    </xf>
    <xf numFmtId="0" fontId="41" fillId="0" borderId="3">
      <alignment/>
      <protection/>
    </xf>
    <xf numFmtId="177" fontId="1" fillId="0" borderId="0" applyFont="0" applyFill="0" applyBorder="0" applyAlignment="0" applyProtection="0"/>
    <xf numFmtId="178" fontId="3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3" fontId="42" fillId="0" borderId="0">
      <alignment/>
      <protection/>
    </xf>
    <xf numFmtId="43" fontId="4" fillId="0" borderId="0" applyFont="0" applyFill="0" applyBorder="0" applyAlignment="0" applyProtection="0"/>
    <xf numFmtId="3" fontId="4" fillId="0" borderId="0" applyFont="0" applyFill="0" applyBorder="0" applyAlignment="0" applyProtection="0"/>
    <xf numFmtId="0" fontId="43" fillId="0" borderId="0" applyNumberFormat="0" applyAlignment="0">
      <protection/>
    </xf>
    <xf numFmtId="178" fontId="1" fillId="0" borderId="0" applyFont="0" applyFill="0" applyBorder="0" applyAlignment="0" applyProtection="0"/>
    <xf numFmtId="176" fontId="1" fillId="0" borderId="0" applyFont="0" applyFill="0" applyBorder="0" applyAlignment="0" applyProtection="0"/>
    <xf numFmtId="197" fontId="36" fillId="0" borderId="0" applyFont="0" applyFill="0" applyBorder="0" applyAlignment="0" applyProtection="0"/>
    <xf numFmtId="204" fontId="4" fillId="0" borderId="0" applyFont="0" applyFill="0" applyBorder="0" applyAlignment="0" applyProtection="0"/>
    <xf numFmtId="205" fontId="4" fillId="0" borderId="0">
      <alignment/>
      <protection/>
    </xf>
    <xf numFmtId="0" fontId="4" fillId="0" borderId="0" applyFont="0" applyFill="0" applyBorder="0" applyAlignment="0" applyProtection="0"/>
    <xf numFmtId="14" fontId="5" fillId="0" borderId="0" applyFill="0" applyBorder="0" applyAlignment="0">
      <protection/>
    </xf>
    <xf numFmtId="0" fontId="44" fillId="0" borderId="0" applyProtection="0">
      <alignment/>
    </xf>
    <xf numFmtId="14" fontId="13" fillId="0" borderId="0" applyFont="0" applyFill="0" applyBorder="0" applyAlignment="0" applyProtection="0"/>
    <xf numFmtId="206" fontId="4" fillId="0" borderId="6">
      <alignment vertical="center"/>
      <protection/>
    </xf>
    <xf numFmtId="207" fontId="4" fillId="0" borderId="0" applyFont="0" applyFill="0" applyBorder="0" applyAlignment="0" applyProtection="0"/>
    <xf numFmtId="208" fontId="4" fillId="0" borderId="0" applyFont="0" applyFill="0" applyBorder="0" applyAlignment="0" applyProtection="0"/>
    <xf numFmtId="209" fontId="4" fillId="0" borderId="0">
      <alignment/>
      <protection/>
    </xf>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178" fontId="36" fillId="0" borderId="0" applyFill="0" applyBorder="0" applyAlignment="0">
      <protection/>
    </xf>
    <xf numFmtId="197" fontId="36" fillId="0" borderId="0" applyFill="0" applyBorder="0" applyAlignment="0">
      <protection/>
    </xf>
    <xf numFmtId="178" fontId="36" fillId="0" borderId="0" applyFill="0" applyBorder="0" applyAlignment="0">
      <protection/>
    </xf>
    <xf numFmtId="201" fontId="36" fillId="0" borderId="0" applyFill="0" applyBorder="0" applyAlignment="0">
      <protection/>
    </xf>
    <xf numFmtId="197" fontId="36" fillId="0" borderId="0" applyFill="0" applyBorder="0" applyAlignment="0">
      <protection/>
    </xf>
    <xf numFmtId="0" fontId="46" fillId="0" borderId="0" applyNumberFormat="0" applyAlignment="0">
      <protection/>
    </xf>
    <xf numFmtId="210" fontId="47" fillId="0" borderId="0" applyFont="0" applyFill="0" applyBorder="0" applyAlignment="0" applyProtection="0"/>
    <xf numFmtId="0" fontId="142" fillId="0" borderId="0" applyNumberFormat="0" applyFill="0" applyBorder="0" applyAlignment="0" applyProtection="0"/>
    <xf numFmtId="0" fontId="38" fillId="37" borderId="3">
      <alignment horizontal="centerContinuous" vertical="center"/>
      <protection/>
    </xf>
    <xf numFmtId="0" fontId="48" fillId="0" borderId="0" applyProtection="0">
      <alignment/>
    </xf>
    <xf numFmtId="0" fontId="49" fillId="0" borderId="0" applyProtection="0">
      <alignment/>
    </xf>
    <xf numFmtId="0" fontId="50" fillId="0" borderId="0" applyProtection="0">
      <alignment/>
    </xf>
    <xf numFmtId="0" fontId="51" fillId="0" borderId="0" applyProtection="0">
      <alignment/>
    </xf>
    <xf numFmtId="0" fontId="52" fillId="0" borderId="0" applyNumberFormat="0" applyFont="0" applyFill="0" applyBorder="0" applyAlignment="0" applyProtection="0"/>
    <xf numFmtId="0" fontId="53" fillId="0" borderId="0" applyProtection="0">
      <alignment/>
    </xf>
    <xf numFmtId="0" fontId="54" fillId="0" borderId="0" applyProtection="0">
      <alignment/>
    </xf>
    <xf numFmtId="2" fontId="4" fillId="0" borderId="0" applyFont="0" applyFill="0" applyBorder="0" applyAlignment="0" applyProtection="0"/>
    <xf numFmtId="0" fontId="10" fillId="0" borderId="0" applyNumberFormat="0" applyFill="0" applyBorder="0" applyAlignment="0" applyProtection="0"/>
    <xf numFmtId="0" fontId="143" fillId="42" borderId="0" applyNumberFormat="0" applyBorder="0" applyAlignment="0" applyProtection="0"/>
    <xf numFmtId="38" fontId="55" fillId="43" borderId="0" applyNumberFormat="0" applyBorder="0" applyAlignment="0" applyProtection="0"/>
    <xf numFmtId="0" fontId="56" fillId="0" borderId="0" applyNumberFormat="0" applyFont="0" applyBorder="0" applyAlignment="0">
      <protection/>
    </xf>
    <xf numFmtId="0" fontId="57" fillId="44" borderId="0">
      <alignment/>
      <protection/>
    </xf>
    <xf numFmtId="0" fontId="58" fillId="0" borderId="0">
      <alignment horizontal="left"/>
      <protection/>
    </xf>
    <xf numFmtId="0" fontId="59" fillId="0" borderId="7" applyNumberFormat="0" applyAlignment="0" applyProtection="0"/>
    <xf numFmtId="0" fontId="59" fillId="0" borderId="8">
      <alignment horizontal="left" vertical="center"/>
      <protection/>
    </xf>
    <xf numFmtId="0" fontId="144" fillId="0" borderId="9" applyNumberFormat="0" applyFill="0" applyAlignment="0" applyProtection="0"/>
    <xf numFmtId="0" fontId="145" fillId="0" borderId="10" applyNumberFormat="0" applyFill="0" applyAlignment="0" applyProtection="0"/>
    <xf numFmtId="0" fontId="146" fillId="0" borderId="11" applyNumberFormat="0" applyFill="0" applyAlignment="0" applyProtection="0"/>
    <xf numFmtId="0" fontId="146" fillId="0" borderId="0" applyNumberFormat="0" applyFill="0" applyBorder="0" applyAlignment="0" applyProtection="0"/>
    <xf numFmtId="211" fontId="13" fillId="0" borderId="0">
      <alignment/>
      <protection locked="0"/>
    </xf>
    <xf numFmtId="211" fontId="13" fillId="0" borderId="0">
      <alignment/>
      <protection locked="0"/>
    </xf>
    <xf numFmtId="0" fontId="60" fillId="0" borderId="12">
      <alignment horizontal="center"/>
      <protection/>
    </xf>
    <xf numFmtId="0" fontId="60" fillId="0" borderId="0">
      <alignment horizontal="center"/>
      <protection/>
    </xf>
    <xf numFmtId="5" fontId="61" fillId="45" borderId="3" applyNumberFormat="0" applyAlignment="0">
      <protection/>
    </xf>
    <xf numFmtId="49" fontId="62" fillId="0" borderId="3">
      <alignment vertical="center"/>
      <protection/>
    </xf>
    <xf numFmtId="0" fontId="9" fillId="0" borderId="0" applyNumberFormat="0" applyFill="0" applyBorder="0" applyAlignment="0" applyProtection="0"/>
    <xf numFmtId="0" fontId="147" fillId="46" borderId="2" applyNumberFormat="0" applyAlignment="0" applyProtection="0"/>
    <xf numFmtId="10" fontId="55" fillId="43" borderId="3" applyNumberFormat="0" applyBorder="0" applyAlignment="0" applyProtection="0"/>
    <xf numFmtId="3" fontId="38" fillId="0" borderId="13" applyFont="0" applyAlignment="0">
      <protection/>
    </xf>
    <xf numFmtId="3" fontId="38" fillId="0" borderId="14">
      <alignment/>
      <protection/>
    </xf>
    <xf numFmtId="0" fontId="63" fillId="0" borderId="0">
      <alignment/>
      <protection/>
    </xf>
    <xf numFmtId="0" fontId="63" fillId="0" borderId="0">
      <alignment/>
      <protection/>
    </xf>
    <xf numFmtId="3" fontId="41" fillId="0" borderId="8">
      <alignment horizontal="centerContinuous"/>
      <protection/>
    </xf>
    <xf numFmtId="178" fontId="36" fillId="0" borderId="0" applyFill="0" applyBorder="0" applyAlignment="0">
      <protection/>
    </xf>
    <xf numFmtId="197" fontId="36" fillId="0" borderId="0" applyFill="0" applyBorder="0" applyAlignment="0">
      <protection/>
    </xf>
    <xf numFmtId="178" fontId="36" fillId="0" borderId="0" applyFill="0" applyBorder="0" applyAlignment="0">
      <protection/>
    </xf>
    <xf numFmtId="201" fontId="36" fillId="0" borderId="0" applyFill="0" applyBorder="0" applyAlignment="0">
      <protection/>
    </xf>
    <xf numFmtId="197" fontId="36" fillId="0" borderId="0" applyFill="0" applyBorder="0" applyAlignment="0">
      <protection/>
    </xf>
    <xf numFmtId="0" fontId="148" fillId="0" borderId="15" applyNumberFormat="0" applyFill="0" applyAlignment="0" applyProtection="0"/>
    <xf numFmtId="38" fontId="63" fillId="0" borderId="0" applyFont="0" applyFill="0" applyBorder="0" applyAlignment="0" applyProtection="0"/>
    <xf numFmtId="40" fontId="63" fillId="0" borderId="0" applyFont="0" applyFill="0" applyBorder="0" applyAlignment="0" applyProtection="0"/>
    <xf numFmtId="0" fontId="64" fillId="0" borderId="12">
      <alignment/>
      <protection/>
    </xf>
    <xf numFmtId="0" fontId="65" fillId="0" borderId="16">
      <alignment/>
      <protection/>
    </xf>
    <xf numFmtId="212" fontId="63" fillId="0" borderId="0" applyFont="0" applyFill="0" applyBorder="0" applyAlignment="0" applyProtection="0"/>
    <xf numFmtId="213" fontId="63" fillId="0" borderId="0" applyFont="0" applyFill="0" applyBorder="0" applyAlignment="0" applyProtection="0"/>
    <xf numFmtId="214" fontId="4" fillId="0" borderId="0" applyFont="0" applyFill="0" applyBorder="0" applyAlignment="0" applyProtection="0"/>
    <xf numFmtId="215" fontId="4" fillId="0" borderId="0" applyFont="0" applyFill="0" applyBorder="0" applyAlignment="0" applyProtection="0"/>
    <xf numFmtId="0" fontId="44" fillId="0" borderId="0" applyNumberFormat="0" applyFont="0" applyFill="0" applyAlignment="0">
      <protection/>
    </xf>
    <xf numFmtId="0" fontId="149" fillId="47" borderId="0" applyNumberFormat="0" applyBorder="0" applyAlignment="0" applyProtection="0"/>
    <xf numFmtId="0" fontId="42" fillId="0" borderId="0">
      <alignment/>
      <protection/>
    </xf>
    <xf numFmtId="37" fontId="66" fillId="0" borderId="0">
      <alignment/>
      <protection/>
    </xf>
    <xf numFmtId="0" fontId="67" fillId="0" borderId="3" applyNumberFormat="0" applyFont="0" applyFill="0" applyBorder="0" applyAlignment="0">
      <protection/>
    </xf>
    <xf numFmtId="0" fontId="4" fillId="0" borderId="0">
      <alignment/>
      <protection/>
    </xf>
    <xf numFmtId="0" fontId="68" fillId="0" borderId="0">
      <alignment/>
      <protection/>
    </xf>
    <xf numFmtId="0" fontId="4" fillId="0" borderId="0">
      <alignment/>
      <protection/>
    </xf>
    <xf numFmtId="0" fontId="5" fillId="0" borderId="0">
      <alignment vertical="top"/>
      <protection/>
    </xf>
    <xf numFmtId="0" fontId="4" fillId="0" borderId="0">
      <alignment/>
      <protection/>
    </xf>
    <xf numFmtId="0" fontId="5" fillId="0" borderId="0">
      <alignment/>
      <protection/>
    </xf>
    <xf numFmtId="0" fontId="11" fillId="0" borderId="0">
      <alignment/>
      <protection/>
    </xf>
    <xf numFmtId="189" fontId="13" fillId="0" borderId="0">
      <alignment/>
      <protection locked="0"/>
    </xf>
    <xf numFmtId="0" fontId="1" fillId="0" borderId="0">
      <alignment/>
      <protection/>
    </xf>
    <xf numFmtId="0" fontId="1" fillId="0" borderId="0">
      <alignment/>
      <protection/>
    </xf>
    <xf numFmtId="0" fontId="1" fillId="48" borderId="17" applyNumberFormat="0" applyFont="0" applyAlignment="0" applyProtection="0"/>
    <xf numFmtId="3" fontId="69"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2" fillId="0" borderId="0" applyNumberFormat="0" applyFill="0" applyBorder="0" applyAlignment="0" applyProtection="0"/>
    <xf numFmtId="0" fontId="4" fillId="0" borderId="0" applyFont="0" applyFill="0" applyBorder="0" applyAlignment="0" applyProtection="0"/>
    <xf numFmtId="0" fontId="42" fillId="0" borderId="0">
      <alignment/>
      <protection/>
    </xf>
    <xf numFmtId="0" fontId="150" fillId="36" borderId="18" applyNumberFormat="0" applyAlignment="0" applyProtection="0"/>
    <xf numFmtId="0" fontId="72" fillId="43" borderId="0">
      <alignment/>
      <protection/>
    </xf>
    <xf numFmtId="0" fontId="41" fillId="0" borderId="0">
      <alignment/>
      <protection/>
    </xf>
    <xf numFmtId="14" fontId="32" fillId="0" borderId="0">
      <alignment horizontal="center" wrapText="1"/>
      <protection locked="0"/>
    </xf>
    <xf numFmtId="9" fontId="1" fillId="0" borderId="0" applyFont="0" applyFill="0" applyBorder="0" applyAlignment="0" applyProtection="0"/>
    <xf numFmtId="200" fontId="4" fillId="0" borderId="0" applyFont="0" applyFill="0" applyBorder="0" applyAlignment="0" applyProtection="0"/>
    <xf numFmtId="216" fontId="4" fillId="0" borderId="0" applyFont="0" applyFill="0" applyBorder="0" applyAlignment="0" applyProtection="0"/>
    <xf numFmtId="10" fontId="4" fillId="0" borderId="0" applyFont="0" applyFill="0" applyBorder="0" applyAlignment="0" applyProtection="0"/>
    <xf numFmtId="178" fontId="36" fillId="0" borderId="0" applyFill="0" applyBorder="0" applyAlignment="0">
      <protection/>
    </xf>
    <xf numFmtId="197" fontId="36" fillId="0" borderId="0" applyFill="0" applyBorder="0" applyAlignment="0">
      <protection/>
    </xf>
    <xf numFmtId="178" fontId="36" fillId="0" borderId="0" applyFill="0" applyBorder="0" applyAlignment="0">
      <protection/>
    </xf>
    <xf numFmtId="201" fontId="36" fillId="0" borderId="0" applyFill="0" applyBorder="0" applyAlignment="0">
      <protection/>
    </xf>
    <xf numFmtId="197" fontId="36" fillId="0" borderId="0" applyFill="0" applyBorder="0" applyAlignment="0">
      <protection/>
    </xf>
    <xf numFmtId="0" fontId="73" fillId="0" borderId="0">
      <alignment/>
      <protection/>
    </xf>
    <xf numFmtId="0" fontId="63" fillId="0" borderId="0" applyNumberFormat="0" applyFont="0" applyFill="0" applyBorder="0" applyAlignment="0" applyProtection="0"/>
    <xf numFmtId="0" fontId="74" fillId="0" borderId="12">
      <alignment horizontal="center"/>
      <protection/>
    </xf>
    <xf numFmtId="203" fontId="4" fillId="0" borderId="0">
      <alignment/>
      <protection/>
    </xf>
    <xf numFmtId="0" fontId="75" fillId="49" borderId="0" applyNumberFormat="0" applyFont="0" applyBorder="0" applyAlignment="0">
      <protection/>
    </xf>
    <xf numFmtId="14" fontId="76" fillId="0" borderId="0" applyNumberFormat="0" applyFill="0" applyBorder="0" applyAlignment="0" applyProtection="0"/>
    <xf numFmtId="0" fontId="12" fillId="0" borderId="0" applyNumberFormat="0" applyFill="0" applyBorder="0" applyAlignment="0" applyProtection="0"/>
    <xf numFmtId="3" fontId="11" fillId="0" borderId="19">
      <alignment horizontal="right" wrapText="1"/>
      <protection/>
    </xf>
    <xf numFmtId="0" fontId="75" fillId="1" borderId="8" applyNumberFormat="0" applyFont="0" applyAlignment="0">
      <protection/>
    </xf>
    <xf numFmtId="0" fontId="77" fillId="0" borderId="0" applyNumberFormat="0" applyFill="0" applyBorder="0" applyAlignment="0" applyProtection="0"/>
    <xf numFmtId="0" fontId="78" fillId="0" borderId="0" applyNumberFormat="0" applyFill="0" applyBorder="0" applyAlignment="0">
      <protection/>
    </xf>
    <xf numFmtId="0" fontId="4" fillId="50" borderId="0">
      <alignment/>
      <protection/>
    </xf>
    <xf numFmtId="0" fontId="21" fillId="0" borderId="0" applyNumberFormat="0" applyFill="0" applyBorder="0" applyAlignment="0" applyProtection="0"/>
    <xf numFmtId="14" fontId="79" fillId="0" borderId="0">
      <alignment/>
      <protection/>
    </xf>
    <xf numFmtId="0" fontId="64" fillId="0" borderId="0">
      <alignment/>
      <protection/>
    </xf>
    <xf numFmtId="40" fontId="80" fillId="0" borderId="0" applyBorder="0">
      <alignment horizontal="right"/>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8" fontId="12"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217" fontId="71" fillId="0" borderId="20">
      <alignment horizontal="right" vertical="center"/>
      <protection/>
    </xf>
    <xf numFmtId="0" fontId="81" fillId="0" borderId="0">
      <alignment horizontal="centerContinuous"/>
      <protection/>
    </xf>
    <xf numFmtId="49" fontId="5" fillId="0" borderId="0" applyFill="0" applyBorder="0" applyAlignment="0">
      <protection/>
    </xf>
    <xf numFmtId="219" fontId="4" fillId="0" borderId="0" applyFill="0" applyBorder="0" applyAlignment="0">
      <protection/>
    </xf>
    <xf numFmtId="220" fontId="4" fillId="0" borderId="0" applyFill="0" applyBorder="0" applyAlignment="0">
      <protection/>
    </xf>
    <xf numFmtId="221" fontId="71" fillId="0" borderId="20">
      <alignment horizontal="center"/>
      <protection/>
    </xf>
    <xf numFmtId="0" fontId="82" fillId="0" borderId="21">
      <alignment/>
      <protection/>
    </xf>
    <xf numFmtId="0" fontId="82" fillId="0" borderId="21">
      <alignment/>
      <protection/>
    </xf>
    <xf numFmtId="0" fontId="82" fillId="0" borderId="21">
      <alignment/>
      <protection/>
    </xf>
    <xf numFmtId="0" fontId="82" fillId="0" borderId="21">
      <alignment/>
      <protection/>
    </xf>
    <xf numFmtId="0" fontId="82" fillId="0" borderId="21">
      <alignment/>
      <protection/>
    </xf>
    <xf numFmtId="0" fontId="82" fillId="0" borderId="21">
      <alignment/>
      <protection/>
    </xf>
    <xf numFmtId="0" fontId="82" fillId="0" borderId="21">
      <alignment/>
      <protection/>
    </xf>
    <xf numFmtId="0" fontId="82" fillId="0" borderId="21">
      <alignment/>
      <protection/>
    </xf>
    <xf numFmtId="0" fontId="71" fillId="0" borderId="0" applyNumberFormat="0" applyFill="0" applyBorder="0" applyAlignment="0" applyProtection="0"/>
    <xf numFmtId="0" fontId="70" fillId="0" borderId="0" applyNumberFormat="0" applyFill="0" applyBorder="0" applyAlignment="0" applyProtection="0"/>
    <xf numFmtId="0" fontId="83" fillId="0" borderId="0" applyFont="0">
      <alignment horizontal="centerContinuous"/>
      <protection/>
    </xf>
    <xf numFmtId="0" fontId="151" fillId="0" borderId="0" applyNumberFormat="0" applyFill="0" applyBorder="0" applyAlignment="0" applyProtection="0"/>
    <xf numFmtId="4" fontId="84" fillId="0" borderId="0">
      <alignment horizontal="left" indent="1"/>
      <protection/>
    </xf>
    <xf numFmtId="0" fontId="152" fillId="0" borderId="22" applyNumberFormat="0" applyFill="0" applyAlignment="0" applyProtection="0"/>
    <xf numFmtId="0" fontId="4" fillId="0" borderId="0">
      <alignment/>
      <protection/>
    </xf>
    <xf numFmtId="220" fontId="71" fillId="0" borderId="0">
      <alignment/>
      <protection/>
    </xf>
    <xf numFmtId="222" fontId="71" fillId="0" borderId="3">
      <alignment/>
      <protection/>
    </xf>
    <xf numFmtId="0" fontId="85" fillId="0" borderId="0">
      <alignment/>
      <protection/>
    </xf>
    <xf numFmtId="0" fontId="85" fillId="0" borderId="0">
      <alignment/>
      <protection/>
    </xf>
    <xf numFmtId="5" fontId="86" fillId="51" borderId="23">
      <alignment vertical="top"/>
      <protection/>
    </xf>
    <xf numFmtId="0" fontId="87" fillId="52" borderId="3">
      <alignment horizontal="left" vertical="center"/>
      <protection/>
    </xf>
    <xf numFmtId="6" fontId="88" fillId="53" borderId="23">
      <alignment/>
      <protection/>
    </xf>
    <xf numFmtId="5" fontId="61" fillId="0" borderId="23">
      <alignment horizontal="left" vertical="top"/>
      <protection/>
    </xf>
    <xf numFmtId="0" fontId="89" fillId="54" borderId="0">
      <alignment horizontal="left" vertical="center"/>
      <protection/>
    </xf>
    <xf numFmtId="5" fontId="21" fillId="0" borderId="14">
      <alignment horizontal="left" vertical="top"/>
      <protection/>
    </xf>
    <xf numFmtId="0" fontId="90" fillId="0" borderId="14">
      <alignment horizontal="left" vertical="center"/>
      <protection/>
    </xf>
    <xf numFmtId="223" fontId="4" fillId="0" borderId="0" applyFont="0" applyFill="0" applyBorder="0" applyAlignment="0" applyProtection="0"/>
    <xf numFmtId="224" fontId="4" fillId="0" borderId="0" applyFont="0" applyFill="0" applyBorder="0" applyAlignment="0" applyProtection="0"/>
    <xf numFmtId="0" fontId="153" fillId="0" borderId="0" applyNumberFormat="0" applyFill="0" applyBorder="0" applyAlignment="0" applyProtection="0"/>
    <xf numFmtId="0" fontId="91" fillId="0" borderId="0" applyNumberFormat="0" applyFill="0" applyBorder="0" applyAlignment="0" applyProtection="0"/>
    <xf numFmtId="42" fontId="92" fillId="0" borderId="0" applyFont="0" applyFill="0" applyBorder="0" applyAlignment="0" applyProtection="0"/>
    <xf numFmtId="44" fontId="92" fillId="0" borderId="0" applyFont="0" applyFill="0" applyBorder="0" applyAlignment="0" applyProtection="0"/>
    <xf numFmtId="0" fontId="92" fillId="0" borderId="0">
      <alignment/>
      <protection/>
    </xf>
    <xf numFmtId="0" fontId="97" fillId="0" borderId="0" applyFont="0" applyFill="0" applyBorder="0" applyAlignment="0" applyProtection="0"/>
    <xf numFmtId="0" fontId="97" fillId="0" borderId="0" applyFont="0" applyFill="0" applyBorder="0" applyAlignment="0" applyProtection="0"/>
    <xf numFmtId="0" fontId="98" fillId="0" borderId="0">
      <alignment vertical="center"/>
      <protection/>
    </xf>
    <xf numFmtId="40" fontId="93" fillId="0" borderId="0" applyFont="0" applyFill="0" applyBorder="0" applyAlignment="0" applyProtection="0"/>
    <xf numFmtId="38"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9" fontId="68" fillId="0" borderId="0" applyFont="0" applyFill="0" applyBorder="0" applyAlignment="0" applyProtection="0"/>
    <xf numFmtId="0" fontId="94"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68" fillId="0" borderId="0" applyFont="0" applyFill="0" applyBorder="0" applyAlignment="0" applyProtection="0"/>
    <xf numFmtId="0" fontId="68" fillId="0" borderId="0" applyFont="0" applyFill="0" applyBorder="0" applyAlignment="0" applyProtection="0"/>
    <xf numFmtId="225" fontId="68" fillId="0" borderId="0" applyFont="0" applyFill="0" applyBorder="0" applyAlignment="0" applyProtection="0"/>
    <xf numFmtId="226" fontId="68" fillId="0" borderId="0" applyFont="0" applyFill="0" applyBorder="0" applyAlignment="0" applyProtection="0"/>
    <xf numFmtId="0" fontId="95" fillId="0" borderId="0">
      <alignment/>
      <protection/>
    </xf>
    <xf numFmtId="0" fontId="44" fillId="0" borderId="0">
      <alignment/>
      <protection/>
    </xf>
    <xf numFmtId="177" fontId="2" fillId="0" borderId="0" applyFont="0" applyFill="0" applyBorder="0" applyAlignment="0" applyProtection="0"/>
    <xf numFmtId="179" fontId="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42" fillId="0" borderId="0">
      <alignment/>
      <protection/>
    </xf>
    <xf numFmtId="176" fontId="2" fillId="0" borderId="0" applyFont="0" applyFill="0" applyBorder="0" applyAlignment="0" applyProtection="0"/>
    <xf numFmtId="6" fontId="96" fillId="0" borderId="0" applyFont="0" applyFill="0" applyBorder="0" applyAlignment="0" applyProtection="0"/>
    <xf numFmtId="178" fontId="2"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cellStyleXfs>
  <cellXfs count="519">
    <xf numFmtId="0" fontId="0" fillId="0" borderId="0" xfId="0" applyFont="1" applyAlignment="1">
      <alignment/>
    </xf>
    <xf numFmtId="0" fontId="5" fillId="0" borderId="0" xfId="0" applyFont="1" applyAlignment="1">
      <alignment horizontal="left"/>
    </xf>
    <xf numFmtId="0" fontId="5" fillId="0" borderId="0" xfId="0" applyFont="1" applyAlignment="1">
      <alignment/>
    </xf>
    <xf numFmtId="0" fontId="6" fillId="0" borderId="0" xfId="0" applyFont="1" applyAlignment="1">
      <alignment horizontal="right"/>
    </xf>
    <xf numFmtId="0" fontId="5" fillId="0" borderId="14" xfId="0" applyFont="1" applyBorder="1" applyAlignment="1">
      <alignment horizontal="center" vertical="top" wrapText="1"/>
    </xf>
    <xf numFmtId="0" fontId="5" fillId="0" borderId="14" xfId="0" applyFont="1" applyBorder="1" applyAlignment="1">
      <alignment vertical="top" wrapText="1"/>
    </xf>
    <xf numFmtId="0" fontId="7" fillId="0" borderId="0" xfId="0" applyFont="1" applyAlignment="1">
      <alignment horizontal="left"/>
    </xf>
    <xf numFmtId="0" fontId="5" fillId="0" borderId="24" xfId="0" applyFont="1" applyBorder="1" applyAlignment="1">
      <alignment horizontal="left"/>
    </xf>
    <xf numFmtId="0" fontId="5" fillId="0" borderId="24" xfId="0" applyFont="1" applyBorder="1" applyAlignment="1">
      <alignment/>
    </xf>
    <xf numFmtId="0" fontId="5" fillId="0" borderId="0" xfId="0" applyFont="1" applyAlignment="1">
      <alignment horizontal="center"/>
    </xf>
    <xf numFmtId="0" fontId="7" fillId="0" borderId="0" xfId="0" applyFont="1" applyAlignment="1">
      <alignment horizontal="center"/>
    </xf>
    <xf numFmtId="0" fontId="5" fillId="0" borderId="14" xfId="0" applyFont="1" applyBorder="1" applyAlignment="1">
      <alignment horizontal="left" vertical="top" wrapText="1"/>
    </xf>
    <xf numFmtId="185" fontId="2" fillId="0" borderId="14" xfId="207" applyNumberFormat="1" applyFont="1" applyBorder="1" applyAlignment="1">
      <alignment/>
    </xf>
    <xf numFmtId="0" fontId="7" fillId="0" borderId="3" xfId="0" applyFont="1" applyBorder="1" applyAlignment="1">
      <alignment horizontal="center" vertical="center" wrapText="1"/>
    </xf>
    <xf numFmtId="185" fontId="3" fillId="0" borderId="3" xfId="207" applyNumberFormat="1" applyFont="1" applyBorder="1" applyAlignment="1">
      <alignment/>
    </xf>
    <xf numFmtId="0" fontId="6" fillId="0" borderId="0" xfId="0" applyFont="1" applyAlignment="1">
      <alignment/>
    </xf>
    <xf numFmtId="0" fontId="6" fillId="0" borderId="24" xfId="0" applyFont="1" applyBorder="1" applyAlignment="1">
      <alignment/>
    </xf>
    <xf numFmtId="0" fontId="6" fillId="0" borderId="24" xfId="0" applyFont="1" applyBorder="1" applyAlignment="1">
      <alignment horizontal="right"/>
    </xf>
    <xf numFmtId="185" fontId="5" fillId="0" borderId="0" xfId="0" applyNumberFormat="1" applyFont="1" applyAlignment="1">
      <alignment/>
    </xf>
    <xf numFmtId="0" fontId="6" fillId="0" borderId="0" xfId="0" applyFont="1" applyAlignment="1">
      <alignment horizontal="center"/>
    </xf>
    <xf numFmtId="0" fontId="7" fillId="0" borderId="3" xfId="0" applyFont="1" applyBorder="1" applyAlignment="1">
      <alignment vertical="top" wrapText="1"/>
    </xf>
    <xf numFmtId="0" fontId="7" fillId="0" borderId="0" xfId="0" applyFont="1" applyAlignment="1">
      <alignment/>
    </xf>
    <xf numFmtId="0" fontId="5" fillId="0" borderId="3" xfId="0" applyFont="1" applyBorder="1" applyAlignment="1">
      <alignment horizontal="left" vertical="top" wrapText="1"/>
    </xf>
    <xf numFmtId="0" fontId="5" fillId="0" borderId="3" xfId="0" applyFont="1" applyBorder="1" applyAlignment="1">
      <alignment horizontal="center" vertical="top" wrapText="1"/>
    </xf>
    <xf numFmtId="0" fontId="7" fillId="0" borderId="23" xfId="0" applyFont="1" applyBorder="1" applyAlignment="1">
      <alignment horizontal="center" vertical="center" wrapText="1"/>
    </xf>
    <xf numFmtId="185" fontId="6" fillId="0" borderId="0" xfId="0" applyNumberFormat="1" applyFont="1" applyAlignment="1">
      <alignment horizontal="center"/>
    </xf>
    <xf numFmtId="185" fontId="6" fillId="0" borderId="0" xfId="0" applyNumberFormat="1" applyFont="1" applyAlignment="1">
      <alignment/>
    </xf>
    <xf numFmtId="0" fontId="154" fillId="0" borderId="0" xfId="0" applyFont="1" applyFill="1" applyAlignment="1">
      <alignment horizontal="center" vertical="center"/>
    </xf>
    <xf numFmtId="185" fontId="154" fillId="0" borderId="0" xfId="207" applyNumberFormat="1" applyFont="1" applyFill="1" applyAlignment="1">
      <alignment horizontal="right" vertical="center"/>
    </xf>
    <xf numFmtId="185" fontId="154" fillId="0" borderId="0" xfId="207" applyNumberFormat="1" applyFont="1" applyFill="1" applyBorder="1" applyAlignment="1">
      <alignment horizontal="center" vertical="center"/>
    </xf>
    <xf numFmtId="0" fontId="154" fillId="0" borderId="0" xfId="0" applyFont="1" applyFill="1" applyBorder="1" applyAlignment="1">
      <alignment horizontal="center" vertical="center"/>
    </xf>
    <xf numFmtId="0" fontId="155" fillId="0" borderId="0" xfId="0" applyFont="1" applyFill="1" applyAlignment="1">
      <alignment horizontal="center" vertical="center"/>
    </xf>
    <xf numFmtId="185" fontId="155" fillId="0" borderId="0" xfId="207" applyNumberFormat="1" applyFont="1" applyFill="1" applyAlignment="1">
      <alignment horizontal="right" vertical="center"/>
    </xf>
    <xf numFmtId="185" fontId="155" fillId="0" borderId="0" xfId="207" applyNumberFormat="1" applyFont="1" applyFill="1" applyBorder="1" applyAlignment="1">
      <alignment horizontal="center" vertical="center"/>
    </xf>
    <xf numFmtId="0" fontId="155" fillId="0" borderId="0" xfId="0" applyFont="1" applyFill="1" applyBorder="1" applyAlignment="1">
      <alignment horizontal="center" vertical="center"/>
    </xf>
    <xf numFmtId="0" fontId="155" fillId="0" borderId="24" xfId="0" applyFont="1" applyFill="1" applyBorder="1" applyAlignment="1">
      <alignment horizontal="center" vertical="center"/>
    </xf>
    <xf numFmtId="185" fontId="155" fillId="0" borderId="24" xfId="207" applyNumberFormat="1" applyFont="1" applyFill="1" applyBorder="1" applyAlignment="1">
      <alignment horizontal="right" vertical="center"/>
    </xf>
    <xf numFmtId="0" fontId="154" fillId="0" borderId="0" xfId="0" applyFont="1" applyFill="1" applyAlignment="1">
      <alignment horizontal="left" vertical="center"/>
    </xf>
    <xf numFmtId="49" fontId="154" fillId="0" borderId="0" xfId="0" applyNumberFormat="1" applyFont="1" applyFill="1" applyAlignment="1">
      <alignment horizontal="left" vertical="center"/>
    </xf>
    <xf numFmtId="3" fontId="154" fillId="0" borderId="0" xfId="207" applyNumberFormat="1" applyFont="1" applyFill="1" applyBorder="1" applyAlignment="1">
      <alignment horizontal="center" vertical="center"/>
    </xf>
    <xf numFmtId="0" fontId="154" fillId="0" borderId="0" xfId="0" applyFont="1" applyFill="1" applyAlignment="1">
      <alignment horizontal="center" vertical="top"/>
    </xf>
    <xf numFmtId="0" fontId="155" fillId="0" borderId="0" xfId="0" applyFont="1" applyFill="1" applyAlignment="1">
      <alignment horizontal="justify" vertical="top"/>
    </xf>
    <xf numFmtId="3" fontId="155" fillId="0" borderId="0" xfId="207" applyNumberFormat="1" applyFont="1" applyFill="1" applyBorder="1" applyAlignment="1">
      <alignment horizontal="justify" vertical="top"/>
    </xf>
    <xf numFmtId="185" fontId="155" fillId="0" borderId="0" xfId="207" applyNumberFormat="1" applyFont="1" applyFill="1" applyBorder="1" applyAlignment="1">
      <alignment horizontal="justify" vertical="top"/>
    </xf>
    <xf numFmtId="0" fontId="155" fillId="0" borderId="0" xfId="0" applyFont="1" applyFill="1" applyBorder="1" applyAlignment="1">
      <alignment horizontal="justify" vertical="top"/>
    </xf>
    <xf numFmtId="0" fontId="156" fillId="0" borderId="0" xfId="0" applyFont="1" applyFill="1" applyAlignment="1">
      <alignment horizontal="justify" vertical="top"/>
    </xf>
    <xf numFmtId="3" fontId="156" fillId="0" borderId="0" xfId="207" applyNumberFormat="1" applyFont="1" applyFill="1" applyBorder="1" applyAlignment="1">
      <alignment horizontal="justify" vertical="top"/>
    </xf>
    <xf numFmtId="185" fontId="156" fillId="0" borderId="0" xfId="207" applyNumberFormat="1" applyFont="1" applyFill="1" applyBorder="1" applyAlignment="1">
      <alignment horizontal="justify" vertical="top"/>
    </xf>
    <xf numFmtId="0" fontId="156" fillId="0" borderId="0" xfId="0" applyFont="1" applyFill="1" applyBorder="1" applyAlignment="1">
      <alignment horizontal="justify" vertical="top"/>
    </xf>
    <xf numFmtId="0" fontId="155" fillId="0" borderId="0" xfId="0" applyNumberFormat="1" applyFont="1" applyFill="1" applyAlignment="1">
      <alignment vertical="top" wrapText="1"/>
    </xf>
    <xf numFmtId="0" fontId="155" fillId="0" borderId="0" xfId="0" applyFont="1" applyFill="1" applyAlignment="1">
      <alignment/>
    </xf>
    <xf numFmtId="185" fontId="155" fillId="0" borderId="0" xfId="207" applyNumberFormat="1" applyFont="1" applyFill="1" applyBorder="1" applyAlignment="1">
      <alignment horizontal="justify" vertical="center"/>
    </xf>
    <xf numFmtId="0" fontId="155" fillId="0" borderId="0" xfId="0" applyFont="1" applyFill="1" applyBorder="1" applyAlignment="1">
      <alignment horizontal="justify" vertical="center"/>
    </xf>
    <xf numFmtId="0" fontId="155" fillId="0" borderId="0" xfId="0" applyFont="1" applyFill="1" applyAlignment="1">
      <alignment horizontal="justify" vertical="center"/>
    </xf>
    <xf numFmtId="0" fontId="155" fillId="0" borderId="0" xfId="0" applyNumberFormat="1" applyFont="1" applyFill="1" applyAlignment="1">
      <alignment vertical="center" wrapText="1"/>
    </xf>
    <xf numFmtId="0" fontId="155" fillId="0" borderId="0" xfId="0" applyFont="1" applyFill="1" applyAlignment="1">
      <alignment vertical="center" wrapText="1"/>
    </xf>
    <xf numFmtId="0" fontId="155" fillId="0" borderId="0" xfId="0" applyFont="1" applyFill="1" applyAlignment="1">
      <alignment vertical="top" wrapText="1"/>
    </xf>
    <xf numFmtId="0" fontId="154" fillId="0" borderId="0" xfId="0" applyFont="1" applyFill="1" applyAlignment="1">
      <alignment vertical="top" wrapText="1"/>
    </xf>
    <xf numFmtId="0" fontId="156" fillId="0" borderId="0" xfId="0" applyFont="1" applyFill="1" applyAlignment="1">
      <alignment horizontal="center" vertical="top"/>
    </xf>
    <xf numFmtId="0" fontId="155" fillId="0" borderId="0" xfId="0" applyFont="1" applyFill="1" applyAlignment="1" quotePrefix="1">
      <alignment horizontal="center" vertical="top"/>
    </xf>
    <xf numFmtId="0" fontId="155" fillId="0" borderId="0" xfId="0" applyFont="1" applyFill="1" applyAlignment="1">
      <alignment horizontal="center" vertical="top"/>
    </xf>
    <xf numFmtId="0" fontId="155" fillId="0" borderId="0" xfId="0" applyFont="1" applyFill="1" applyAlignment="1" quotePrefix="1">
      <alignment vertical="center" wrapText="1"/>
    </xf>
    <xf numFmtId="0" fontId="155" fillId="0" borderId="0" xfId="0" applyFont="1" applyFill="1" applyBorder="1" applyAlignment="1">
      <alignment/>
    </xf>
    <xf numFmtId="0" fontId="154" fillId="0" borderId="0" xfId="0" applyNumberFormat="1" applyFont="1" applyFill="1" applyAlignment="1">
      <alignment vertical="top" wrapText="1"/>
    </xf>
    <xf numFmtId="0" fontId="154" fillId="0" borderId="24" xfId="0" applyFont="1" applyFill="1" applyBorder="1" applyAlignment="1">
      <alignment horizontal="left"/>
    </xf>
    <xf numFmtId="0" fontId="155" fillId="0" borderId="0" xfId="0" applyFont="1" applyFill="1" applyBorder="1" applyAlignment="1">
      <alignment horizontal="left"/>
    </xf>
    <xf numFmtId="185" fontId="155" fillId="0" borderId="0" xfId="207" applyNumberFormat="1" applyFont="1" applyFill="1" applyBorder="1" applyAlignment="1">
      <alignment horizontal="right" vertical="center"/>
    </xf>
    <xf numFmtId="0" fontId="155" fillId="0" borderId="0" xfId="0" applyFont="1" applyFill="1" applyAlignment="1">
      <alignment horizontal="center" vertical="top" shrinkToFit="1"/>
    </xf>
    <xf numFmtId="0" fontId="155" fillId="0" borderId="25" xfId="0" applyNumberFormat="1" applyFont="1" applyFill="1" applyBorder="1" applyAlignment="1">
      <alignment horizontal="justify" vertical="top" wrapText="1"/>
    </xf>
    <xf numFmtId="185" fontId="154" fillId="0" borderId="16" xfId="207" applyNumberFormat="1" applyFont="1" applyFill="1" applyBorder="1" applyAlignment="1">
      <alignment horizontal="right" vertical="top"/>
    </xf>
    <xf numFmtId="0" fontId="154" fillId="0" borderId="26" xfId="0" applyNumberFormat="1" applyFont="1" applyFill="1" applyBorder="1" applyAlignment="1">
      <alignment horizontal="justify" vertical="top" wrapText="1"/>
    </xf>
    <xf numFmtId="0" fontId="155" fillId="0" borderId="19" xfId="0" applyNumberFormat="1" applyFont="1" applyFill="1" applyBorder="1" applyAlignment="1">
      <alignment horizontal="justify" vertical="top" wrapText="1"/>
    </xf>
    <xf numFmtId="185" fontId="155" fillId="0" borderId="27" xfId="207" applyNumberFormat="1" applyFont="1" applyFill="1" applyBorder="1" applyAlignment="1">
      <alignment horizontal="right" vertical="top" wrapText="1"/>
    </xf>
    <xf numFmtId="0" fontId="155" fillId="0" borderId="26" xfId="0" applyNumberFormat="1" applyFont="1" applyFill="1" applyBorder="1" applyAlignment="1">
      <alignment horizontal="justify" vertical="top" wrapText="1"/>
    </xf>
    <xf numFmtId="3" fontId="155" fillId="0" borderId="0" xfId="207" applyNumberFormat="1" applyFont="1" applyFill="1" applyBorder="1" applyAlignment="1">
      <alignment horizontal="justify" vertical="top" wrapText="1"/>
    </xf>
    <xf numFmtId="0" fontId="155" fillId="0" borderId="28" xfId="0" applyNumberFormat="1" applyFont="1" applyFill="1" applyBorder="1" applyAlignment="1">
      <alignment horizontal="justify" vertical="top" wrapText="1"/>
    </xf>
    <xf numFmtId="185" fontId="155" fillId="0" borderId="29" xfId="207" applyNumberFormat="1" applyFont="1" applyFill="1" applyBorder="1" applyAlignment="1">
      <alignment horizontal="right" vertical="top" wrapText="1"/>
    </xf>
    <xf numFmtId="0" fontId="154" fillId="0" borderId="0" xfId="0" applyFont="1" applyFill="1" applyAlignment="1">
      <alignment horizontal="center" vertical="top" shrinkToFit="1"/>
    </xf>
    <xf numFmtId="0" fontId="156" fillId="0" borderId="0" xfId="0" applyFont="1" applyFill="1" applyAlignment="1">
      <alignment horizontal="center" vertical="top" shrinkToFit="1"/>
    </xf>
    <xf numFmtId="3" fontId="156" fillId="0" borderId="0" xfId="207" applyNumberFormat="1" applyFont="1" applyFill="1" applyBorder="1" applyAlignment="1">
      <alignment horizontal="justify" vertical="top" wrapText="1"/>
    </xf>
    <xf numFmtId="0" fontId="155" fillId="0" borderId="0" xfId="0" applyFont="1" applyFill="1" applyAlignment="1" quotePrefix="1">
      <alignment horizontal="center" vertical="top" shrinkToFit="1"/>
    </xf>
    <xf numFmtId="0" fontId="154" fillId="0" borderId="0" xfId="0" applyFont="1" applyFill="1" applyAlignment="1" quotePrefix="1">
      <alignment horizontal="center" vertical="top" shrinkToFit="1"/>
    </xf>
    <xf numFmtId="185" fontId="154" fillId="0" borderId="0" xfId="207" applyNumberFormat="1" applyFont="1" applyFill="1" applyBorder="1" applyAlignment="1">
      <alignment horizontal="justify" vertical="top"/>
    </xf>
    <xf numFmtId="0" fontId="154" fillId="0" borderId="0" xfId="0" applyFont="1" applyFill="1" applyBorder="1" applyAlignment="1">
      <alignment horizontal="justify" vertical="top"/>
    </xf>
    <xf numFmtId="0" fontId="154" fillId="0" borderId="0" xfId="0" applyFont="1" applyFill="1" applyAlignment="1">
      <alignment horizontal="justify" vertical="top"/>
    </xf>
    <xf numFmtId="0" fontId="154" fillId="0" borderId="0" xfId="0" applyFont="1" applyFill="1" applyAlignment="1" quotePrefix="1">
      <alignment horizontal="center"/>
    </xf>
    <xf numFmtId="0" fontId="154" fillId="0" borderId="0" xfId="0" applyFont="1" applyFill="1" applyAlignment="1" quotePrefix="1">
      <alignment horizontal="left"/>
    </xf>
    <xf numFmtId="0" fontId="155" fillId="0" borderId="0" xfId="0" applyFont="1" applyFill="1" applyAlignment="1">
      <alignment horizontal="center"/>
    </xf>
    <xf numFmtId="49" fontId="155" fillId="0" borderId="0" xfId="0" applyNumberFormat="1" applyFont="1" applyFill="1" applyAlignment="1">
      <alignment horizontal="left" vertical="center"/>
    </xf>
    <xf numFmtId="14" fontId="154" fillId="0" borderId="0" xfId="207" applyNumberFormat="1" applyFont="1" applyFill="1" applyAlignment="1">
      <alignment horizontal="right" vertical="center"/>
    </xf>
    <xf numFmtId="185" fontId="154" fillId="0" borderId="24" xfId="207" applyNumberFormat="1" applyFont="1" applyFill="1" applyBorder="1" applyAlignment="1">
      <alignment horizontal="right" vertical="center"/>
    </xf>
    <xf numFmtId="49" fontId="157" fillId="0" borderId="0" xfId="0" applyNumberFormat="1" applyFont="1" applyFill="1" applyAlignment="1">
      <alignment horizontal="left" vertical="center"/>
    </xf>
    <xf numFmtId="0" fontId="157" fillId="0" borderId="0" xfId="0" applyFont="1" applyFill="1" applyAlignment="1">
      <alignment horizontal="center" vertical="center"/>
    </xf>
    <xf numFmtId="0" fontId="155" fillId="0" borderId="0" xfId="0" applyFont="1" applyFill="1" applyAlignment="1">
      <alignment vertical="center"/>
    </xf>
    <xf numFmtId="185" fontId="157" fillId="0" borderId="0" xfId="207" applyNumberFormat="1" applyFont="1" applyFill="1" applyAlignment="1">
      <alignment horizontal="right" vertical="center"/>
    </xf>
    <xf numFmtId="185" fontId="154" fillId="0" borderId="8" xfId="207" applyNumberFormat="1" applyFont="1" applyFill="1" applyBorder="1" applyAlignment="1">
      <alignment horizontal="right" vertical="center"/>
    </xf>
    <xf numFmtId="0" fontId="156" fillId="0" borderId="0" xfId="0" applyFont="1" applyFill="1" applyAlignment="1">
      <alignment horizontal="center" vertical="center"/>
    </xf>
    <xf numFmtId="185" fontId="156" fillId="0" borderId="0" xfId="207" applyNumberFormat="1" applyFont="1" applyFill="1" applyAlignment="1">
      <alignment horizontal="right" vertical="center"/>
    </xf>
    <xf numFmtId="0" fontId="154" fillId="0" borderId="0" xfId="0" applyFont="1" applyFill="1" applyAlignment="1">
      <alignment horizontal="right" vertical="center" wrapText="1"/>
    </xf>
    <xf numFmtId="185" fontId="154" fillId="0" borderId="0" xfId="207" applyNumberFormat="1" applyFont="1" applyFill="1" applyAlignment="1">
      <alignment horizontal="right" vertical="center" wrapText="1"/>
    </xf>
    <xf numFmtId="0" fontId="154" fillId="0" borderId="0" xfId="0" applyFont="1" applyFill="1" applyAlignment="1">
      <alignment horizontal="right" vertical="center"/>
    </xf>
    <xf numFmtId="14" fontId="154" fillId="0" borderId="24" xfId="207" applyNumberFormat="1" applyFont="1" applyFill="1" applyBorder="1" applyAlignment="1">
      <alignment horizontal="right" vertical="center" wrapText="1"/>
    </xf>
    <xf numFmtId="0" fontId="155" fillId="0" borderId="0" xfId="0" applyFont="1" applyFill="1" applyAlignment="1">
      <alignment horizontal="left" vertical="center"/>
    </xf>
    <xf numFmtId="0" fontId="154" fillId="0" borderId="0" xfId="0" applyFont="1" applyFill="1" applyAlignment="1">
      <alignment horizontal="center"/>
    </xf>
    <xf numFmtId="0" fontId="154" fillId="0" borderId="0" xfId="0" applyFont="1" applyFill="1" applyAlignment="1">
      <alignment horizontal="left"/>
    </xf>
    <xf numFmtId="3" fontId="155" fillId="0" borderId="0" xfId="207" applyNumberFormat="1" applyFont="1" applyFill="1" applyBorder="1" applyAlignment="1">
      <alignment horizontal="right" vertical="center"/>
    </xf>
    <xf numFmtId="0" fontId="157" fillId="0" borderId="0" xfId="0" applyFont="1" applyFill="1" applyAlignment="1">
      <alignment horizontal="left" vertical="center"/>
    </xf>
    <xf numFmtId="185" fontId="155" fillId="0" borderId="0" xfId="0" applyNumberFormat="1" applyFont="1" applyFill="1" applyAlignment="1">
      <alignment horizontal="center" vertical="center"/>
    </xf>
    <xf numFmtId="3" fontId="154" fillId="0" borderId="0" xfId="207" applyNumberFormat="1" applyFont="1" applyFill="1" applyBorder="1" applyAlignment="1">
      <alignment horizontal="right" vertical="center"/>
    </xf>
    <xf numFmtId="0" fontId="154" fillId="0" borderId="30" xfId="0" applyFont="1" applyFill="1" applyBorder="1" applyAlignment="1">
      <alignment vertical="center"/>
    </xf>
    <xf numFmtId="0" fontId="154" fillId="0" borderId="30" xfId="0" applyFont="1" applyFill="1" applyBorder="1" applyAlignment="1">
      <alignment horizontal="center" vertical="center"/>
    </xf>
    <xf numFmtId="185" fontId="154" fillId="0" borderId="3" xfId="207" applyNumberFormat="1" applyFont="1" applyFill="1" applyBorder="1" applyAlignment="1">
      <alignment horizontal="right" vertical="center"/>
    </xf>
    <xf numFmtId="0" fontId="154" fillId="0" borderId="31" xfId="0" applyFont="1" applyFill="1" applyBorder="1" applyAlignment="1">
      <alignment vertical="center"/>
    </xf>
    <xf numFmtId="0" fontId="154" fillId="0" borderId="31" xfId="0" applyFont="1" applyFill="1" applyBorder="1" applyAlignment="1">
      <alignment horizontal="center" vertical="center"/>
    </xf>
    <xf numFmtId="49" fontId="154" fillId="0" borderId="26" xfId="0" applyNumberFormat="1" applyFont="1" applyFill="1" applyBorder="1" applyAlignment="1">
      <alignment horizontal="left" vertical="center"/>
    </xf>
    <xf numFmtId="0" fontId="154" fillId="0" borderId="23" xfId="0" applyFont="1" applyFill="1" applyBorder="1" applyAlignment="1">
      <alignment horizontal="center" vertical="center"/>
    </xf>
    <xf numFmtId="185" fontId="154" fillId="0" borderId="23" xfId="207" applyNumberFormat="1" applyFont="1" applyFill="1" applyBorder="1" applyAlignment="1">
      <alignment horizontal="right" vertical="center"/>
    </xf>
    <xf numFmtId="185" fontId="154" fillId="0" borderId="30" xfId="207" applyNumberFormat="1" applyFont="1" applyFill="1" applyBorder="1" applyAlignment="1">
      <alignment horizontal="right" vertical="center"/>
    </xf>
    <xf numFmtId="185" fontId="154" fillId="0" borderId="32" xfId="207" applyNumberFormat="1" applyFont="1" applyFill="1" applyBorder="1" applyAlignment="1">
      <alignment horizontal="right" vertical="center"/>
    </xf>
    <xf numFmtId="3" fontId="154" fillId="0" borderId="33" xfId="207" applyNumberFormat="1" applyFont="1" applyFill="1" applyBorder="1" applyAlignment="1">
      <alignment vertical="center"/>
    </xf>
    <xf numFmtId="185" fontId="155" fillId="0" borderId="14" xfId="207" applyNumberFormat="1" applyFont="1" applyFill="1" applyBorder="1" applyAlignment="1">
      <alignment horizontal="right" vertical="center"/>
    </xf>
    <xf numFmtId="185" fontId="154" fillId="0" borderId="14" xfId="207" applyNumberFormat="1" applyFont="1" applyFill="1" applyBorder="1" applyAlignment="1">
      <alignment horizontal="right" vertical="center"/>
    </xf>
    <xf numFmtId="185" fontId="154" fillId="0" borderId="26" xfId="207" applyNumberFormat="1" applyFont="1" applyFill="1" applyBorder="1" applyAlignment="1">
      <alignment horizontal="right" vertical="center"/>
    </xf>
    <xf numFmtId="185" fontId="154" fillId="0" borderId="33" xfId="207" applyNumberFormat="1" applyFont="1" applyFill="1" applyBorder="1" applyAlignment="1">
      <alignment horizontal="right" vertical="center"/>
    </xf>
    <xf numFmtId="0" fontId="155" fillId="0" borderId="0" xfId="0" applyFont="1" applyFill="1" applyBorder="1" applyAlignment="1">
      <alignment horizontal="left" vertical="center"/>
    </xf>
    <xf numFmtId="0" fontId="158" fillId="0" borderId="0" xfId="0" applyFont="1" applyFill="1" applyBorder="1" applyAlignment="1">
      <alignment horizontal="left" vertical="center"/>
    </xf>
    <xf numFmtId="49" fontId="154" fillId="0" borderId="31" xfId="0" applyNumberFormat="1" applyFont="1" applyFill="1" applyBorder="1" applyAlignment="1">
      <alignment horizontal="left" vertical="center"/>
    </xf>
    <xf numFmtId="0" fontId="155" fillId="0" borderId="24" xfId="0" applyFont="1" applyFill="1" applyBorder="1" applyAlignment="1">
      <alignment horizontal="left" vertical="center"/>
    </xf>
    <xf numFmtId="185" fontId="155" fillId="0" borderId="5" xfId="207" applyNumberFormat="1" applyFont="1" applyFill="1" applyBorder="1" applyAlignment="1">
      <alignment horizontal="right" vertical="center"/>
    </xf>
    <xf numFmtId="38" fontId="155" fillId="0" borderId="0" xfId="207" applyNumberFormat="1" applyFont="1" applyFill="1" applyAlignment="1">
      <alignment horizontal="right" vertical="center"/>
    </xf>
    <xf numFmtId="3" fontId="155" fillId="0" borderId="0" xfId="207" applyNumberFormat="1" applyFont="1" applyFill="1" applyBorder="1" applyAlignment="1">
      <alignment vertical="center"/>
    </xf>
    <xf numFmtId="0" fontId="155" fillId="0" borderId="20" xfId="0" applyFont="1" applyFill="1" applyBorder="1" applyAlignment="1">
      <alignment horizontal="center" vertical="center"/>
    </xf>
    <xf numFmtId="0" fontId="154" fillId="0" borderId="34" xfId="0" applyFont="1" applyFill="1" applyBorder="1" applyAlignment="1">
      <alignment horizontal="center" vertical="center"/>
    </xf>
    <xf numFmtId="0" fontId="154" fillId="0" borderId="23" xfId="0" applyFont="1" applyFill="1" applyBorder="1" applyAlignment="1">
      <alignment horizontal="center" vertical="center" wrapText="1"/>
    </xf>
    <xf numFmtId="0" fontId="159" fillId="0" borderId="23" xfId="0" applyFont="1" applyFill="1" applyBorder="1" applyAlignment="1">
      <alignment horizontal="center" vertical="center" wrapText="1"/>
    </xf>
    <xf numFmtId="185" fontId="154" fillId="0" borderId="23" xfId="207" applyNumberFormat="1" applyFont="1" applyFill="1" applyBorder="1" applyAlignment="1">
      <alignment horizontal="right" vertical="center" wrapText="1"/>
    </xf>
    <xf numFmtId="185" fontId="154" fillId="0" borderId="34" xfId="207" applyNumberFormat="1" applyFont="1" applyFill="1" applyBorder="1" applyAlignment="1">
      <alignment horizontal="right" vertical="center"/>
    </xf>
    <xf numFmtId="185" fontId="154" fillId="0" borderId="32" xfId="207" applyNumberFormat="1" applyFont="1" applyFill="1" applyBorder="1" applyAlignment="1">
      <alignment horizontal="right" vertical="center" wrapText="1"/>
    </xf>
    <xf numFmtId="3" fontId="154" fillId="0" borderId="32" xfId="207" applyNumberFormat="1" applyFont="1" applyFill="1" applyBorder="1" applyAlignment="1">
      <alignment horizontal="center" vertical="center" wrapText="1"/>
    </xf>
    <xf numFmtId="0" fontId="154" fillId="0" borderId="26" xfId="0" applyFont="1" applyFill="1" applyBorder="1" applyAlignment="1">
      <alignment horizontal="left" vertical="center"/>
    </xf>
    <xf numFmtId="0" fontId="155" fillId="0" borderId="34" xfId="0" applyFont="1" applyFill="1" applyBorder="1" applyAlignment="1">
      <alignment horizontal="center" vertical="center"/>
    </xf>
    <xf numFmtId="0" fontId="155" fillId="0" borderId="30" xfId="0" applyFont="1" applyFill="1" applyBorder="1" applyAlignment="1">
      <alignment horizontal="center" vertical="center"/>
    </xf>
    <xf numFmtId="0" fontId="155" fillId="0" borderId="32" xfId="0" applyFont="1" applyFill="1" applyBorder="1" applyAlignment="1">
      <alignment horizontal="center" vertical="center"/>
    </xf>
    <xf numFmtId="185" fontId="155" fillId="0" borderId="23" xfId="207" applyNumberFormat="1" applyFont="1" applyFill="1" applyBorder="1" applyAlignment="1">
      <alignment horizontal="right" vertical="center"/>
    </xf>
    <xf numFmtId="185" fontId="155" fillId="0" borderId="34" xfId="207" applyNumberFormat="1" applyFont="1" applyFill="1" applyBorder="1" applyAlignment="1">
      <alignment horizontal="right" vertical="center"/>
    </xf>
    <xf numFmtId="185" fontId="155" fillId="0" borderId="32" xfId="207" applyNumberFormat="1" applyFont="1" applyFill="1" applyBorder="1" applyAlignment="1">
      <alignment horizontal="right" vertical="center"/>
    </xf>
    <xf numFmtId="0" fontId="155" fillId="0" borderId="26" xfId="0" applyFont="1" applyFill="1" applyBorder="1" applyAlignment="1">
      <alignment horizontal="center" vertical="center"/>
    </xf>
    <xf numFmtId="0" fontId="155" fillId="0" borderId="33" xfId="0" applyFont="1" applyFill="1" applyBorder="1" applyAlignment="1">
      <alignment horizontal="center" vertical="center"/>
    </xf>
    <xf numFmtId="185" fontId="154" fillId="0" borderId="0" xfId="207" applyNumberFormat="1" applyFont="1" applyFill="1" applyBorder="1" applyAlignment="1">
      <alignment horizontal="right" vertical="center"/>
    </xf>
    <xf numFmtId="0" fontId="155" fillId="0" borderId="26" xfId="0" applyFont="1" applyFill="1" applyBorder="1" applyAlignment="1">
      <alignment horizontal="left" vertical="center"/>
    </xf>
    <xf numFmtId="0" fontId="154" fillId="0" borderId="26" xfId="0" applyFont="1" applyFill="1" applyBorder="1" applyAlignment="1">
      <alignment horizontal="center" vertical="center"/>
    </xf>
    <xf numFmtId="0" fontId="154" fillId="0" borderId="33" xfId="0" applyFont="1" applyFill="1" applyBorder="1" applyAlignment="1">
      <alignment horizontal="center" vertical="center"/>
    </xf>
    <xf numFmtId="3" fontId="155" fillId="0" borderId="0" xfId="207" applyNumberFormat="1" applyFont="1" applyFill="1" applyBorder="1" applyAlignment="1">
      <alignment horizontal="center" vertical="center"/>
    </xf>
    <xf numFmtId="49" fontId="155" fillId="0" borderId="26" xfId="0" applyNumberFormat="1" applyFont="1" applyFill="1" applyBorder="1" applyAlignment="1">
      <alignment horizontal="left" vertical="center"/>
    </xf>
    <xf numFmtId="3" fontId="155" fillId="0" borderId="0" xfId="207" applyNumberFormat="1" applyFont="1" applyFill="1" applyBorder="1" applyAlignment="1">
      <alignment horizontal="left" vertical="center"/>
    </xf>
    <xf numFmtId="3" fontId="155" fillId="0" borderId="24" xfId="207" applyNumberFormat="1" applyFont="1" applyFill="1" applyBorder="1" applyAlignment="1">
      <alignment horizontal="center" vertical="center"/>
    </xf>
    <xf numFmtId="0" fontId="155" fillId="0" borderId="31" xfId="0" applyFont="1" applyFill="1" applyBorder="1" applyAlignment="1">
      <alignment horizontal="center" vertical="center"/>
    </xf>
    <xf numFmtId="0" fontId="155" fillId="0" borderId="35" xfId="0" applyFont="1" applyFill="1" applyBorder="1" applyAlignment="1">
      <alignment horizontal="center" vertical="center"/>
    </xf>
    <xf numFmtId="185" fontId="154" fillId="0" borderId="5" xfId="207" applyNumberFormat="1" applyFont="1" applyFill="1" applyBorder="1" applyAlignment="1">
      <alignment horizontal="right" vertical="center"/>
    </xf>
    <xf numFmtId="3" fontId="155" fillId="0" borderId="24" xfId="207" applyNumberFormat="1" applyFont="1" applyFill="1" applyBorder="1" applyAlignment="1">
      <alignment horizontal="left" vertical="center"/>
    </xf>
    <xf numFmtId="185" fontId="154" fillId="0" borderId="36" xfId="207" applyNumberFormat="1" applyFont="1" applyFill="1" applyBorder="1" applyAlignment="1">
      <alignment horizontal="right" vertical="center"/>
    </xf>
    <xf numFmtId="185" fontId="155" fillId="0" borderId="30" xfId="207" applyNumberFormat="1" applyFont="1" applyFill="1" applyBorder="1" applyAlignment="1">
      <alignment horizontal="right" vertical="center"/>
    </xf>
    <xf numFmtId="0" fontId="156" fillId="0" borderId="0" xfId="0" applyFont="1" applyFill="1" applyAlignment="1" quotePrefix="1">
      <alignment horizontal="center"/>
    </xf>
    <xf numFmtId="185" fontId="154" fillId="0" borderId="0" xfId="0" applyNumberFormat="1" applyFont="1" applyFill="1" applyAlignment="1">
      <alignment horizontal="center" vertical="center"/>
    </xf>
    <xf numFmtId="3" fontId="155" fillId="0" borderId="0" xfId="0" applyNumberFormat="1" applyFont="1" applyFill="1" applyAlignment="1">
      <alignment horizontal="center" vertical="center"/>
    </xf>
    <xf numFmtId="185" fontId="155" fillId="0" borderId="0" xfId="207" applyNumberFormat="1" applyFont="1" applyFill="1" applyAlignment="1">
      <alignment vertical="center"/>
    </xf>
    <xf numFmtId="187" fontId="155" fillId="0" borderId="0" xfId="207" applyNumberFormat="1" applyFont="1" applyFill="1" applyAlignment="1">
      <alignment horizontal="center" vertical="center"/>
    </xf>
    <xf numFmtId="38" fontId="154" fillId="0" borderId="8" xfId="207" applyNumberFormat="1" applyFont="1" applyFill="1" applyBorder="1" applyAlignment="1">
      <alignment horizontal="right" vertical="center"/>
    </xf>
    <xf numFmtId="49" fontId="154" fillId="0" borderId="0" xfId="0" applyNumberFormat="1" applyFont="1" applyFill="1" applyAlignment="1">
      <alignment horizontal="right" vertical="center"/>
    </xf>
    <xf numFmtId="0" fontId="154" fillId="0" borderId="8" xfId="0" applyFont="1" applyFill="1" applyBorder="1" applyAlignment="1">
      <alignment horizontal="center" vertical="center"/>
    </xf>
    <xf numFmtId="0" fontId="154" fillId="0" borderId="36" xfId="0" applyFont="1" applyFill="1" applyBorder="1" applyAlignment="1">
      <alignment vertical="center" wrapText="1"/>
    </xf>
    <xf numFmtId="185" fontId="154" fillId="0" borderId="0" xfId="207" applyNumberFormat="1" applyFont="1" applyFill="1" applyBorder="1" applyAlignment="1">
      <alignment vertical="center"/>
    </xf>
    <xf numFmtId="3" fontId="154" fillId="0" borderId="24" xfId="207" applyNumberFormat="1" applyFont="1" applyFill="1" applyBorder="1" applyAlignment="1">
      <alignment horizontal="left" vertical="center"/>
    </xf>
    <xf numFmtId="0" fontId="155" fillId="0" borderId="0" xfId="0" applyFont="1" applyFill="1" applyAlignment="1" quotePrefix="1">
      <alignment horizontal="left" vertical="center"/>
    </xf>
    <xf numFmtId="38" fontId="155" fillId="0" borderId="0" xfId="0" applyNumberFormat="1" applyFont="1" applyFill="1" applyAlignment="1">
      <alignment horizontal="center" vertical="center"/>
    </xf>
    <xf numFmtId="3" fontId="156" fillId="0" borderId="0" xfId="207" applyNumberFormat="1" applyFont="1" applyFill="1" applyBorder="1" applyAlignment="1">
      <alignment horizontal="center" vertical="center"/>
    </xf>
    <xf numFmtId="187" fontId="155" fillId="0" borderId="0" xfId="0" applyNumberFormat="1" applyFont="1" applyFill="1" applyAlignment="1">
      <alignment horizontal="center" vertical="center"/>
    </xf>
    <xf numFmtId="3" fontId="154" fillId="0" borderId="0" xfId="0" applyNumberFormat="1" applyFont="1" applyFill="1" applyAlignment="1">
      <alignment horizontal="left" vertical="center"/>
    </xf>
    <xf numFmtId="3" fontId="157" fillId="0" borderId="0" xfId="207" applyNumberFormat="1" applyFont="1" applyFill="1" applyBorder="1" applyAlignment="1">
      <alignment horizontal="right" vertical="center"/>
    </xf>
    <xf numFmtId="49" fontId="154" fillId="0" borderId="0" xfId="0" applyNumberFormat="1" applyFont="1" applyFill="1" applyAlignment="1">
      <alignment horizontal="center" vertical="center"/>
    </xf>
    <xf numFmtId="0" fontId="154" fillId="0" borderId="0" xfId="0" applyFont="1" applyFill="1" applyAlignment="1">
      <alignment vertical="center"/>
    </xf>
    <xf numFmtId="185" fontId="155" fillId="0" borderId="14" xfId="207" applyNumberFormat="1" applyFont="1" applyFill="1" applyBorder="1" applyAlignment="1">
      <alignment/>
    </xf>
    <xf numFmtId="0" fontId="155" fillId="0" borderId="14" xfId="0" applyFont="1" applyFill="1" applyBorder="1" applyAlignment="1">
      <alignment horizontal="left" vertical="top" wrapText="1"/>
    </xf>
    <xf numFmtId="0" fontId="155" fillId="0" borderId="14" xfId="0" applyFont="1" applyFill="1" applyBorder="1" applyAlignment="1">
      <alignment horizontal="center" vertical="top" wrapText="1"/>
    </xf>
    <xf numFmtId="0" fontId="155" fillId="0" borderId="14" xfId="0" applyFont="1" applyFill="1" applyBorder="1" applyAlignment="1">
      <alignment vertical="top" wrapText="1"/>
    </xf>
    <xf numFmtId="0" fontId="155" fillId="0" borderId="0" xfId="0" applyFont="1" applyFill="1" applyAlignment="1">
      <alignment/>
    </xf>
    <xf numFmtId="0" fontId="154" fillId="0" borderId="20" xfId="0" applyFont="1" applyFill="1" applyBorder="1" applyAlignment="1">
      <alignment vertical="center" wrapText="1"/>
    </xf>
    <xf numFmtId="185" fontId="155" fillId="0" borderId="26" xfId="207" applyNumberFormat="1" applyFont="1" applyFill="1" applyBorder="1" applyAlignment="1">
      <alignment vertical="center"/>
    </xf>
    <xf numFmtId="185" fontId="155" fillId="0" borderId="33" xfId="207" applyNumberFormat="1" applyFont="1" applyFill="1" applyBorder="1" applyAlignment="1">
      <alignment vertical="center"/>
    </xf>
    <xf numFmtId="185" fontId="154" fillId="0" borderId="20" xfId="207" applyNumberFormat="1" applyFont="1" applyFill="1" applyBorder="1" applyAlignment="1">
      <alignment vertical="center"/>
    </xf>
    <xf numFmtId="49" fontId="101" fillId="0" borderId="0" xfId="207" applyNumberFormat="1" applyFont="1" applyBorder="1" applyAlignment="1">
      <alignment horizontal="center"/>
    </xf>
    <xf numFmtId="185" fontId="102" fillId="0" borderId="0" xfId="207" applyNumberFormat="1" applyFont="1" applyBorder="1" applyAlignment="1">
      <alignment/>
    </xf>
    <xf numFmtId="49" fontId="98" fillId="0" borderId="0" xfId="207" applyNumberFormat="1" applyFont="1" applyAlignment="1">
      <alignment horizontal="center"/>
    </xf>
    <xf numFmtId="49" fontId="98" fillId="0" borderId="0" xfId="207" applyNumberFormat="1" applyFont="1" applyFill="1" applyAlignment="1">
      <alignment horizontal="center"/>
    </xf>
    <xf numFmtId="49" fontId="70" fillId="0" borderId="0" xfId="207" applyNumberFormat="1" applyFont="1" applyFill="1" applyAlignment="1">
      <alignment horizontal="left"/>
    </xf>
    <xf numFmtId="49" fontId="4" fillId="0" borderId="0" xfId="207" applyNumberFormat="1" applyFont="1" applyFill="1" applyAlignment="1">
      <alignment horizontal="left"/>
    </xf>
    <xf numFmtId="49" fontId="98" fillId="0" borderId="0" xfId="207" applyNumberFormat="1" applyFont="1" applyFill="1" applyAlignment="1">
      <alignment horizontal="left"/>
    </xf>
    <xf numFmtId="49" fontId="102" fillId="0" borderId="20" xfId="207" applyNumberFormat="1" applyFont="1" applyBorder="1" applyAlignment="1">
      <alignment horizontal="center" vertical="center"/>
    </xf>
    <xf numFmtId="49" fontId="102" fillId="0" borderId="26" xfId="207" applyNumberFormat="1" applyFont="1" applyBorder="1" applyAlignment="1">
      <alignment horizontal="center" vertical="center"/>
    </xf>
    <xf numFmtId="49" fontId="102" fillId="0" borderId="37" xfId="207" applyNumberFormat="1" applyFont="1" applyBorder="1" applyAlignment="1">
      <alignment horizontal="center"/>
    </xf>
    <xf numFmtId="49" fontId="108" fillId="37" borderId="38" xfId="207" applyNumberFormat="1" applyFont="1" applyFill="1" applyBorder="1" applyAlignment="1">
      <alignment horizontal="center"/>
    </xf>
    <xf numFmtId="49" fontId="101" fillId="0" borderId="38" xfId="207" applyNumberFormat="1" applyFont="1" applyBorder="1" applyAlignment="1">
      <alignment horizontal="center"/>
    </xf>
    <xf numFmtId="49" fontId="102" fillId="0" borderId="38" xfId="207" applyNumberFormat="1" applyFont="1" applyBorder="1" applyAlignment="1">
      <alignment horizontal="center"/>
    </xf>
    <xf numFmtId="185" fontId="100" fillId="0" borderId="27" xfId="207" applyNumberFormat="1" applyFont="1" applyBorder="1" applyAlignment="1">
      <alignment/>
    </xf>
    <xf numFmtId="49" fontId="101" fillId="0" borderId="39" xfId="207" applyNumberFormat="1" applyFont="1" applyBorder="1" applyAlignment="1">
      <alignment horizontal="center"/>
    </xf>
    <xf numFmtId="49" fontId="102" fillId="0" borderId="20" xfId="207" applyNumberFormat="1" applyFont="1" applyBorder="1" applyAlignment="1">
      <alignment horizontal="left" vertical="center"/>
    </xf>
    <xf numFmtId="185" fontId="100" fillId="0" borderId="3" xfId="207" applyNumberFormat="1" applyFont="1" applyBorder="1" applyAlignment="1">
      <alignment/>
    </xf>
    <xf numFmtId="185" fontId="100" fillId="0" borderId="40" xfId="207" applyNumberFormat="1" applyFont="1" applyBorder="1" applyAlignment="1">
      <alignment/>
    </xf>
    <xf numFmtId="49" fontId="101" fillId="0" borderId="38" xfId="207" applyNumberFormat="1" applyFont="1" applyFill="1" applyBorder="1" applyAlignment="1">
      <alignment horizontal="center"/>
    </xf>
    <xf numFmtId="49" fontId="102" fillId="0" borderId="0" xfId="207" applyNumberFormat="1" applyFont="1" applyBorder="1" applyAlignment="1">
      <alignment horizontal="center"/>
    </xf>
    <xf numFmtId="185" fontId="102" fillId="0" borderId="27" xfId="207" applyNumberFormat="1" applyFont="1" applyBorder="1" applyAlignment="1">
      <alignment horizontal="center"/>
    </xf>
    <xf numFmtId="185" fontId="101" fillId="0" borderId="27" xfId="207" applyNumberFormat="1" applyFont="1" applyBorder="1" applyAlignment="1">
      <alignment/>
    </xf>
    <xf numFmtId="185" fontId="101" fillId="0" borderId="27" xfId="207" applyNumberFormat="1" applyFont="1" applyBorder="1" applyAlignment="1">
      <alignment horizontal="center"/>
    </xf>
    <xf numFmtId="49" fontId="102" fillId="0" borderId="41" xfId="207" applyNumberFormat="1" applyFont="1" applyBorder="1" applyAlignment="1">
      <alignment horizontal="center"/>
    </xf>
    <xf numFmtId="185" fontId="102" fillId="0" borderId="29" xfId="207" applyNumberFormat="1" applyFont="1" applyBorder="1" applyAlignment="1">
      <alignment horizontal="center"/>
    </xf>
    <xf numFmtId="0" fontId="155" fillId="0" borderId="0" xfId="0" applyNumberFormat="1" applyFont="1" applyFill="1" applyAlignment="1">
      <alignment horizontal="justify" vertical="top" wrapText="1"/>
    </xf>
    <xf numFmtId="185" fontId="155" fillId="0" borderId="26" xfId="207" applyNumberFormat="1" applyFont="1" applyFill="1" applyBorder="1" applyAlignment="1">
      <alignment horizontal="right" vertical="center"/>
    </xf>
    <xf numFmtId="185" fontId="155" fillId="0" borderId="33" xfId="207" applyNumberFormat="1" applyFont="1" applyFill="1" applyBorder="1" applyAlignment="1">
      <alignment horizontal="right" vertical="center"/>
    </xf>
    <xf numFmtId="185" fontId="155" fillId="0" borderId="31" xfId="207" applyNumberFormat="1" applyFont="1" applyFill="1" applyBorder="1" applyAlignment="1">
      <alignment horizontal="right" vertical="center"/>
    </xf>
    <xf numFmtId="185" fontId="155" fillId="0" borderId="35" xfId="207" applyNumberFormat="1" applyFont="1" applyFill="1" applyBorder="1" applyAlignment="1">
      <alignment horizontal="right" vertical="center"/>
    </xf>
    <xf numFmtId="185" fontId="154" fillId="0" borderId="31" xfId="207" applyNumberFormat="1" applyFont="1" applyFill="1" applyBorder="1" applyAlignment="1">
      <alignment horizontal="right" vertical="center"/>
    </xf>
    <xf numFmtId="185" fontId="154" fillId="0" borderId="35" xfId="207" applyNumberFormat="1" applyFont="1" applyFill="1" applyBorder="1" applyAlignment="1">
      <alignment horizontal="right" vertical="center"/>
    </xf>
    <xf numFmtId="0" fontId="154" fillId="0" borderId="3" xfId="0" applyFont="1" applyFill="1" applyBorder="1" applyAlignment="1">
      <alignment horizontal="center" vertical="center" wrapText="1"/>
    </xf>
    <xf numFmtId="0" fontId="154" fillId="0" borderId="3" xfId="0" applyFont="1" applyFill="1" applyBorder="1" applyAlignment="1">
      <alignment horizontal="center" vertical="center"/>
    </xf>
    <xf numFmtId="0" fontId="154" fillId="0" borderId="0" xfId="0" applyNumberFormat="1" applyFont="1" applyFill="1" applyAlignment="1">
      <alignment horizontal="center" vertical="center" wrapText="1"/>
    </xf>
    <xf numFmtId="0" fontId="4" fillId="0" borderId="0" xfId="311" applyFont="1">
      <alignment/>
      <protection/>
    </xf>
    <xf numFmtId="0" fontId="101" fillId="0" borderId="0" xfId="311" applyFont="1" applyBorder="1">
      <alignment/>
      <protection/>
    </xf>
    <xf numFmtId="185" fontId="4" fillId="55" borderId="3" xfId="207" applyNumberFormat="1" applyFont="1" applyFill="1" applyBorder="1" applyAlignment="1">
      <alignment/>
    </xf>
    <xf numFmtId="0" fontId="98" fillId="0" borderId="0" xfId="311" applyFont="1" applyAlignment="1">
      <alignment horizontal="center"/>
      <protection/>
    </xf>
    <xf numFmtId="0" fontId="98" fillId="0" borderId="0" xfId="311" applyFont="1">
      <alignment/>
      <protection/>
    </xf>
    <xf numFmtId="185" fontId="98" fillId="0" borderId="0" xfId="311" applyNumberFormat="1" applyFont="1">
      <alignment/>
      <protection/>
    </xf>
    <xf numFmtId="49" fontId="101" fillId="0" borderId="0" xfId="311" applyNumberFormat="1" applyFont="1" applyBorder="1" applyAlignment="1">
      <alignment horizontal="right"/>
      <protection/>
    </xf>
    <xf numFmtId="49" fontId="103" fillId="55" borderId="36" xfId="311" applyNumberFormat="1" applyFont="1" applyFill="1" applyBorder="1" applyAlignment="1">
      <alignment horizontal="center"/>
      <protection/>
    </xf>
    <xf numFmtId="0" fontId="98" fillId="56" borderId="3" xfId="311" applyFont="1" applyFill="1" applyBorder="1">
      <alignment/>
      <protection/>
    </xf>
    <xf numFmtId="49" fontId="101" fillId="0" borderId="0" xfId="311" applyNumberFormat="1" applyFont="1" applyFill="1" applyBorder="1" applyAlignment="1">
      <alignment horizontal="right"/>
      <protection/>
    </xf>
    <xf numFmtId="49" fontId="103" fillId="0" borderId="0" xfId="311" applyNumberFormat="1" applyFont="1" applyFill="1" applyBorder="1" applyAlignment="1">
      <alignment horizontal="center"/>
      <protection/>
    </xf>
    <xf numFmtId="0" fontId="98" fillId="0" borderId="0" xfId="311" applyFont="1" applyFill="1">
      <alignment/>
      <protection/>
    </xf>
    <xf numFmtId="0" fontId="98" fillId="0" borderId="0" xfId="311" applyFont="1" applyFill="1" applyBorder="1">
      <alignment/>
      <protection/>
    </xf>
    <xf numFmtId="0" fontId="104" fillId="0" borderId="0" xfId="311" applyFont="1" applyFill="1" applyBorder="1" applyAlignment="1">
      <alignment horizontal="center"/>
      <protection/>
    </xf>
    <xf numFmtId="185" fontId="4" fillId="0" borderId="0" xfId="311" applyNumberFormat="1" applyFont="1">
      <alignment/>
      <protection/>
    </xf>
    <xf numFmtId="0" fontId="102" fillId="0" borderId="8" xfId="311" applyFont="1" applyBorder="1" applyAlignment="1">
      <alignment horizontal="center" vertical="center"/>
      <protection/>
    </xf>
    <xf numFmtId="0" fontId="4" fillId="0" borderId="8" xfId="311" applyFont="1" applyBorder="1">
      <alignment/>
      <protection/>
    </xf>
    <xf numFmtId="0" fontId="4" fillId="0" borderId="36" xfId="311" applyFont="1" applyBorder="1">
      <alignment/>
      <protection/>
    </xf>
    <xf numFmtId="0" fontId="100" fillId="0" borderId="3" xfId="311" applyFont="1" applyBorder="1" applyAlignment="1">
      <alignment horizontal="center"/>
      <protection/>
    </xf>
    <xf numFmtId="0" fontId="102" fillId="0" borderId="0" xfId="311" applyFont="1" applyBorder="1" applyAlignment="1">
      <alignment horizontal="center" vertical="center"/>
      <protection/>
    </xf>
    <xf numFmtId="0" fontId="4" fillId="0" borderId="0" xfId="311" applyFont="1" applyBorder="1">
      <alignment/>
      <protection/>
    </xf>
    <xf numFmtId="0" fontId="4" fillId="0" borderId="33" xfId="311" applyFont="1" applyBorder="1">
      <alignment/>
      <protection/>
    </xf>
    <xf numFmtId="0" fontId="100" fillId="0" borderId="14" xfId="311" applyFont="1" applyBorder="1" applyAlignment="1">
      <alignment horizontal="center"/>
      <protection/>
    </xf>
    <xf numFmtId="0" fontId="106" fillId="0" borderId="0" xfId="311" applyFont="1" applyBorder="1" applyAlignment="1">
      <alignment horizontal="center" vertical="center"/>
      <protection/>
    </xf>
    <xf numFmtId="0" fontId="102" fillId="0" borderId="42" xfId="311" applyFont="1" applyBorder="1">
      <alignment/>
      <protection/>
    </xf>
    <xf numFmtId="0" fontId="100" fillId="0" borderId="42" xfId="311" applyFont="1" applyBorder="1">
      <alignment/>
      <protection/>
    </xf>
    <xf numFmtId="0" fontId="100" fillId="0" borderId="43" xfId="311" applyFont="1" applyBorder="1">
      <alignment/>
      <protection/>
    </xf>
    <xf numFmtId="0" fontId="107" fillId="0" borderId="40" xfId="311" applyFont="1" applyBorder="1" applyAlignment="1">
      <alignment horizontal="center"/>
      <protection/>
    </xf>
    <xf numFmtId="0" fontId="100" fillId="0" borderId="0" xfId="311" applyFont="1">
      <alignment/>
      <protection/>
    </xf>
    <xf numFmtId="185" fontId="100" fillId="0" borderId="40" xfId="311" applyNumberFormat="1" applyFont="1" applyBorder="1">
      <alignment/>
      <protection/>
    </xf>
    <xf numFmtId="0" fontId="108" fillId="37" borderId="19" xfId="311" applyFont="1" applyFill="1" applyBorder="1">
      <alignment/>
      <protection/>
    </xf>
    <xf numFmtId="0" fontId="109" fillId="37" borderId="19" xfId="311" applyFont="1" applyFill="1" applyBorder="1">
      <alignment/>
      <protection/>
    </xf>
    <xf numFmtId="0" fontId="109" fillId="37" borderId="44" xfId="311" applyFont="1" applyFill="1" applyBorder="1">
      <alignment/>
      <protection/>
    </xf>
    <xf numFmtId="0" fontId="110" fillId="37" borderId="27" xfId="311" applyFont="1" applyFill="1" applyBorder="1" applyAlignment="1">
      <alignment horizontal="center"/>
      <protection/>
    </xf>
    <xf numFmtId="0" fontId="111" fillId="0" borderId="0" xfId="311" applyFont="1">
      <alignment/>
      <protection/>
    </xf>
    <xf numFmtId="185" fontId="109" fillId="37" borderId="27" xfId="311" applyNumberFormat="1" applyFont="1" applyFill="1" applyBorder="1">
      <alignment/>
      <protection/>
    </xf>
    <xf numFmtId="0" fontId="101" fillId="0" borderId="19" xfId="311" applyFont="1" applyBorder="1">
      <alignment/>
      <protection/>
    </xf>
    <xf numFmtId="0" fontId="4" fillId="0" borderId="19" xfId="311" applyFont="1" applyBorder="1">
      <alignment/>
      <protection/>
    </xf>
    <xf numFmtId="0" fontId="4" fillId="0" borderId="44" xfId="311" applyFont="1" applyBorder="1">
      <alignment/>
      <protection/>
    </xf>
    <xf numFmtId="0" fontId="21" fillId="0" borderId="27" xfId="311" applyFont="1" applyBorder="1" applyAlignment="1">
      <alignment horizontal="center"/>
      <protection/>
    </xf>
    <xf numFmtId="185" fontId="4" fillId="0" borderId="27" xfId="207" applyNumberFormat="1" applyFont="1" applyBorder="1" applyAlignment="1">
      <alignment/>
    </xf>
    <xf numFmtId="0" fontId="101" fillId="0" borderId="19" xfId="311" applyFont="1" applyBorder="1" quotePrefix="1">
      <alignment/>
      <protection/>
    </xf>
    <xf numFmtId="0" fontId="101" fillId="0" borderId="19" xfId="311" applyFont="1" applyBorder="1" applyAlignment="1">
      <alignment horizontal="left"/>
      <protection/>
    </xf>
    <xf numFmtId="0" fontId="102" fillId="0" borderId="19" xfId="311" applyFont="1" applyBorder="1">
      <alignment/>
      <protection/>
    </xf>
    <xf numFmtId="0" fontId="100" fillId="0" borderId="19" xfId="311" applyFont="1" applyBorder="1">
      <alignment/>
      <protection/>
    </xf>
    <xf numFmtId="0" fontId="100" fillId="0" borderId="44" xfId="311" applyFont="1" applyBorder="1">
      <alignment/>
      <protection/>
    </xf>
    <xf numFmtId="0" fontId="107" fillId="0" borderId="27" xfId="311" applyFont="1" applyBorder="1" applyAlignment="1">
      <alignment horizontal="center"/>
      <protection/>
    </xf>
    <xf numFmtId="0" fontId="101" fillId="0" borderId="45" xfId="311" applyFont="1" applyBorder="1">
      <alignment/>
      <protection/>
    </xf>
    <xf numFmtId="0" fontId="4" fillId="0" borderId="45" xfId="311" applyFont="1" applyBorder="1">
      <alignment/>
      <protection/>
    </xf>
    <xf numFmtId="0" fontId="4" fillId="0" borderId="46" xfId="311" applyFont="1" applyBorder="1">
      <alignment/>
      <protection/>
    </xf>
    <xf numFmtId="0" fontId="21" fillId="0" borderId="47" xfId="311" applyFont="1" applyBorder="1" applyAlignment="1">
      <alignment horizontal="center"/>
      <protection/>
    </xf>
    <xf numFmtId="0" fontId="102" fillId="0" borderId="8" xfId="311" applyFont="1" applyBorder="1" applyAlignment="1">
      <alignment horizontal="left" vertical="center"/>
      <protection/>
    </xf>
    <xf numFmtId="0" fontId="100" fillId="0" borderId="8" xfId="311" applyFont="1" applyBorder="1">
      <alignment/>
      <protection/>
    </xf>
    <xf numFmtId="0" fontId="100" fillId="0" borderId="36" xfId="311" applyFont="1" applyBorder="1">
      <alignment/>
      <protection/>
    </xf>
    <xf numFmtId="0" fontId="107" fillId="0" borderId="3" xfId="311" applyFont="1" applyBorder="1" applyAlignment="1">
      <alignment horizontal="center" vertical="center"/>
      <protection/>
    </xf>
    <xf numFmtId="0" fontId="102" fillId="0" borderId="42" xfId="311" applyFont="1" applyBorder="1" applyAlignment="1">
      <alignment horizontal="center"/>
      <protection/>
    </xf>
    <xf numFmtId="0" fontId="61" fillId="0" borderId="40" xfId="311" applyFont="1" applyBorder="1" applyAlignment="1">
      <alignment horizontal="center"/>
      <protection/>
    </xf>
    <xf numFmtId="0" fontId="101" fillId="0" borderId="19" xfId="311" applyFont="1" applyFill="1" applyBorder="1">
      <alignment/>
      <protection/>
    </xf>
    <xf numFmtId="0" fontId="21" fillId="0" borderId="27" xfId="311" applyFont="1" applyFill="1" applyBorder="1" applyAlignment="1">
      <alignment horizontal="center"/>
      <protection/>
    </xf>
    <xf numFmtId="0" fontId="101" fillId="0" borderId="45" xfId="311" applyFont="1" applyBorder="1" quotePrefix="1">
      <alignment/>
      <protection/>
    </xf>
    <xf numFmtId="0" fontId="61" fillId="0" borderId="3" xfId="311" applyFont="1" applyBorder="1" applyAlignment="1">
      <alignment horizontal="center" vertical="center"/>
      <protection/>
    </xf>
    <xf numFmtId="0" fontId="101" fillId="0" borderId="0" xfId="311" applyFont="1" applyBorder="1" applyAlignment="1">
      <alignment horizontal="center"/>
      <protection/>
    </xf>
    <xf numFmtId="0" fontId="4" fillId="0" borderId="0" xfId="312" applyFont="1">
      <alignment/>
      <protection/>
    </xf>
    <xf numFmtId="0" fontId="4" fillId="0" borderId="0" xfId="312" applyFont="1" applyAlignment="1">
      <alignment horizontal="center"/>
      <protection/>
    </xf>
    <xf numFmtId="49" fontId="4" fillId="0" borderId="0" xfId="312" applyNumberFormat="1" applyFont="1" applyAlignment="1">
      <alignment horizontal="center"/>
      <protection/>
    </xf>
    <xf numFmtId="0" fontId="102" fillId="0" borderId="0" xfId="312" applyFont="1" applyBorder="1">
      <alignment/>
      <protection/>
    </xf>
    <xf numFmtId="0" fontId="101" fillId="0" borderId="0" xfId="312" applyFont="1" applyBorder="1">
      <alignment/>
      <protection/>
    </xf>
    <xf numFmtId="0" fontId="98" fillId="0" borderId="0" xfId="312" applyFont="1">
      <alignment/>
      <protection/>
    </xf>
    <xf numFmtId="49" fontId="101" fillId="0" borderId="0" xfId="312" applyNumberFormat="1" applyFont="1" applyBorder="1" applyAlignment="1">
      <alignment horizontal="right"/>
      <protection/>
    </xf>
    <xf numFmtId="49" fontId="101" fillId="0" borderId="0" xfId="312" applyNumberFormat="1" applyFont="1" applyFill="1" applyBorder="1" applyAlignment="1">
      <alignment horizontal="right"/>
      <protection/>
    </xf>
    <xf numFmtId="49" fontId="103" fillId="0" borderId="0" xfId="312" applyNumberFormat="1" applyFont="1" applyFill="1" applyBorder="1" applyAlignment="1">
      <alignment horizontal="center"/>
      <protection/>
    </xf>
    <xf numFmtId="0" fontId="98" fillId="0" borderId="0" xfId="312" applyFont="1" applyFill="1">
      <alignment/>
      <protection/>
    </xf>
    <xf numFmtId="49" fontId="101" fillId="0" borderId="0" xfId="312" applyNumberFormat="1" applyFont="1" applyBorder="1" applyAlignment="1">
      <alignment horizontal="center"/>
      <protection/>
    </xf>
    <xf numFmtId="0" fontId="98" fillId="0" borderId="0" xfId="312" applyFont="1" applyFill="1" applyAlignment="1">
      <alignment horizontal="center"/>
      <protection/>
    </xf>
    <xf numFmtId="49" fontId="98" fillId="0" borderId="0" xfId="312" applyNumberFormat="1" applyFont="1" applyFill="1" applyAlignment="1">
      <alignment horizontal="center"/>
      <protection/>
    </xf>
    <xf numFmtId="0" fontId="98" fillId="0" borderId="0" xfId="312" applyFont="1" applyFill="1" applyBorder="1">
      <alignment/>
      <protection/>
    </xf>
    <xf numFmtId="0" fontId="104" fillId="0" borderId="0" xfId="312" applyFont="1" applyFill="1" applyBorder="1" applyAlignment="1">
      <alignment horizontal="right"/>
      <protection/>
    </xf>
    <xf numFmtId="0" fontId="112" fillId="0" borderId="0" xfId="312" applyFont="1" applyFill="1" applyAlignment="1">
      <alignment horizontal="center"/>
      <protection/>
    </xf>
    <xf numFmtId="0" fontId="4" fillId="0" borderId="0" xfId="312" applyFont="1" applyAlignment="1">
      <alignment/>
      <protection/>
    </xf>
    <xf numFmtId="0" fontId="102" fillId="0" borderId="8" xfId="312" applyFont="1" applyBorder="1" applyAlignment="1">
      <alignment horizontal="center" vertical="center"/>
      <protection/>
    </xf>
    <xf numFmtId="0" fontId="4" fillId="0" borderId="8" xfId="312" applyFont="1" applyBorder="1">
      <alignment/>
      <protection/>
    </xf>
    <xf numFmtId="0" fontId="4" fillId="0" borderId="36" xfId="312" applyFont="1" applyBorder="1">
      <alignment/>
      <protection/>
    </xf>
    <xf numFmtId="0" fontId="100" fillId="0" borderId="3" xfId="312" applyFont="1" applyBorder="1" applyAlignment="1">
      <alignment horizontal="center"/>
      <protection/>
    </xf>
    <xf numFmtId="0" fontId="102" fillId="0" borderId="0" xfId="312" applyFont="1" applyBorder="1" applyAlignment="1">
      <alignment horizontal="center" vertical="center"/>
      <protection/>
    </xf>
    <xf numFmtId="0" fontId="4" fillId="0" borderId="0" xfId="312" applyFont="1" applyBorder="1">
      <alignment/>
      <protection/>
    </xf>
    <xf numFmtId="0" fontId="4" fillId="0" borderId="33" xfId="312" applyFont="1" applyBorder="1">
      <alignment/>
      <protection/>
    </xf>
    <xf numFmtId="0" fontId="100" fillId="0" borderId="14" xfId="312" applyFont="1" applyBorder="1" applyAlignment="1">
      <alignment horizontal="center"/>
      <protection/>
    </xf>
    <xf numFmtId="0" fontId="102" fillId="0" borderId="19" xfId="312" applyFont="1" applyBorder="1">
      <alignment/>
      <protection/>
    </xf>
    <xf numFmtId="0" fontId="4" fillId="0" borderId="19" xfId="312" applyFont="1" applyBorder="1">
      <alignment/>
      <protection/>
    </xf>
    <xf numFmtId="0" fontId="4" fillId="0" borderId="44" xfId="312" applyFont="1" applyBorder="1">
      <alignment/>
      <protection/>
    </xf>
    <xf numFmtId="0" fontId="61" fillId="0" borderId="27" xfId="312" applyFont="1" applyBorder="1" applyAlignment="1">
      <alignment horizontal="center"/>
      <protection/>
    </xf>
    <xf numFmtId="0" fontId="101" fillId="0" borderId="19" xfId="312" applyFont="1" applyBorder="1">
      <alignment/>
      <protection/>
    </xf>
    <xf numFmtId="0" fontId="21" fillId="0" borderId="27" xfId="312" applyFont="1" applyBorder="1" applyAlignment="1">
      <alignment horizontal="center"/>
      <protection/>
    </xf>
    <xf numFmtId="0" fontId="100" fillId="0" borderId="19" xfId="312" applyFont="1" applyBorder="1">
      <alignment/>
      <protection/>
    </xf>
    <xf numFmtId="0" fontId="100" fillId="0" borderId="44" xfId="312" applyFont="1" applyBorder="1">
      <alignment/>
      <protection/>
    </xf>
    <xf numFmtId="49" fontId="100" fillId="0" borderId="0" xfId="312" applyNumberFormat="1" applyFont="1" applyAlignment="1">
      <alignment horizontal="center"/>
      <protection/>
    </xf>
    <xf numFmtId="0" fontId="101" fillId="0" borderId="19" xfId="312" applyFont="1" applyBorder="1" quotePrefix="1">
      <alignment/>
      <protection/>
    </xf>
    <xf numFmtId="0" fontId="102" fillId="0" borderId="28" xfId="312" applyFont="1" applyBorder="1" applyAlignment="1">
      <alignment horizontal="left"/>
      <protection/>
    </xf>
    <xf numFmtId="0" fontId="100" fillId="0" borderId="28" xfId="312" applyFont="1" applyBorder="1">
      <alignment/>
      <protection/>
    </xf>
    <xf numFmtId="0" fontId="100" fillId="0" borderId="48" xfId="312" applyFont="1" applyBorder="1">
      <alignment/>
      <protection/>
    </xf>
    <xf numFmtId="0" fontId="61" fillId="0" borderId="29" xfId="312" applyFont="1" applyBorder="1" applyAlignment="1">
      <alignment horizontal="center"/>
      <protection/>
    </xf>
    <xf numFmtId="0" fontId="157" fillId="0" borderId="0" xfId="0" applyFont="1" applyFill="1" applyAlignment="1">
      <alignment horizontal="right"/>
    </xf>
    <xf numFmtId="0" fontId="155" fillId="0" borderId="0" xfId="0" applyFont="1" applyFill="1" applyAlignment="1">
      <alignment horizontal="left"/>
    </xf>
    <xf numFmtId="0" fontId="155" fillId="0" borderId="24" xfId="0" applyFont="1" applyFill="1" applyBorder="1" applyAlignment="1">
      <alignment horizontal="left"/>
    </xf>
    <xf numFmtId="0" fontId="157" fillId="0" borderId="24" xfId="0" applyFont="1" applyFill="1" applyBorder="1" applyAlignment="1">
      <alignment horizontal="right"/>
    </xf>
    <xf numFmtId="185" fontId="155" fillId="0" borderId="0" xfId="222" applyNumberFormat="1" applyFont="1" applyFill="1" applyAlignment="1">
      <alignment/>
    </xf>
    <xf numFmtId="185" fontId="157" fillId="0" borderId="0" xfId="222" applyNumberFormat="1" applyFont="1" applyFill="1" applyAlignment="1">
      <alignment/>
    </xf>
    <xf numFmtId="0" fontId="157" fillId="0" borderId="0" xfId="0" applyFont="1" applyFill="1" applyAlignment="1">
      <alignment/>
    </xf>
    <xf numFmtId="0" fontId="155" fillId="0" borderId="24" xfId="0" applyFont="1" applyFill="1" applyBorder="1" applyAlignment="1">
      <alignment/>
    </xf>
    <xf numFmtId="0" fontId="157" fillId="0" borderId="24" xfId="0" applyFont="1" applyFill="1" applyBorder="1" applyAlignment="1">
      <alignment/>
    </xf>
    <xf numFmtId="0" fontId="160" fillId="0" borderId="3" xfId="0" applyFont="1" applyFill="1" applyBorder="1" applyAlignment="1">
      <alignment horizontal="center" wrapText="1"/>
    </xf>
    <xf numFmtId="0" fontId="160" fillId="0" borderId="3" xfId="0" applyFont="1" applyFill="1" applyBorder="1" applyAlignment="1">
      <alignment horizontal="center" vertical="top" wrapText="1"/>
    </xf>
    <xf numFmtId="0" fontId="160" fillId="0" borderId="23" xfId="0" applyFont="1" applyFill="1" applyBorder="1" applyAlignment="1">
      <alignment horizontal="left" vertical="top" wrapText="1"/>
    </xf>
    <xf numFmtId="0" fontId="160" fillId="0" borderId="23" xfId="0" applyFont="1" applyFill="1" applyBorder="1" applyAlignment="1">
      <alignment vertical="center" wrapText="1"/>
    </xf>
    <xf numFmtId="0" fontId="160" fillId="0" borderId="23" xfId="0" applyFont="1" applyFill="1" applyBorder="1" applyAlignment="1">
      <alignment horizontal="center" vertical="top" wrapText="1"/>
    </xf>
    <xf numFmtId="185" fontId="160" fillId="0" borderId="23" xfId="207" applyNumberFormat="1" applyFont="1" applyFill="1" applyBorder="1" applyAlignment="1">
      <alignment/>
    </xf>
    <xf numFmtId="0" fontId="160" fillId="0" borderId="14" xfId="0" applyFont="1" applyFill="1" applyBorder="1" applyAlignment="1">
      <alignment horizontal="left" vertical="top" wrapText="1"/>
    </xf>
    <xf numFmtId="0" fontId="161" fillId="0" borderId="14" xfId="0" applyFont="1" applyFill="1" applyBorder="1" applyAlignment="1">
      <alignment vertical="center" wrapText="1"/>
    </xf>
    <xf numFmtId="0" fontId="160" fillId="0" borderId="14" xfId="0" applyFont="1" applyFill="1" applyBorder="1" applyAlignment="1">
      <alignment horizontal="center" vertical="top" wrapText="1"/>
    </xf>
    <xf numFmtId="185" fontId="162" fillId="0" borderId="14" xfId="207" applyNumberFormat="1" applyFont="1" applyFill="1" applyBorder="1" applyAlignment="1">
      <alignment/>
    </xf>
    <xf numFmtId="0" fontId="162" fillId="0" borderId="14" xfId="0" applyFont="1" applyFill="1" applyBorder="1" applyAlignment="1">
      <alignment horizontal="left" vertical="top" wrapText="1"/>
    </xf>
    <xf numFmtId="0" fontId="162" fillId="0" borderId="14" xfId="0" applyFont="1" applyFill="1" applyBorder="1" applyAlignment="1">
      <alignment vertical="center" wrapText="1"/>
    </xf>
    <xf numFmtId="0" fontId="162" fillId="0" borderId="14" xfId="0" applyFont="1" applyFill="1" applyBorder="1" applyAlignment="1">
      <alignment horizontal="center" vertical="top" wrapText="1"/>
    </xf>
    <xf numFmtId="0" fontId="160" fillId="0" borderId="14" xfId="0" applyFont="1" applyFill="1" applyBorder="1" applyAlignment="1">
      <alignment vertical="center" wrapText="1"/>
    </xf>
    <xf numFmtId="185" fontId="160" fillId="0" borderId="14" xfId="207" applyNumberFormat="1" applyFont="1" applyFill="1" applyBorder="1" applyAlignment="1">
      <alignment/>
    </xf>
    <xf numFmtId="0" fontId="160" fillId="0" borderId="14" xfId="0" applyFont="1" applyFill="1" applyBorder="1" applyAlignment="1">
      <alignment vertical="top" wrapText="1"/>
    </xf>
    <xf numFmtId="0" fontId="160" fillId="0" borderId="5" xfId="0" applyFont="1" applyFill="1" applyBorder="1" applyAlignment="1">
      <alignment horizontal="left" vertical="top" wrapText="1"/>
    </xf>
    <xf numFmtId="0" fontId="160" fillId="0" borderId="5" xfId="0" applyFont="1" applyFill="1" applyBorder="1" applyAlignment="1">
      <alignment vertical="top" wrapText="1"/>
    </xf>
    <xf numFmtId="0" fontId="160" fillId="0" borderId="5" xfId="0" applyFont="1" applyFill="1" applyBorder="1" applyAlignment="1">
      <alignment horizontal="center" vertical="top" wrapText="1"/>
    </xf>
    <xf numFmtId="185" fontId="162" fillId="0" borderId="5" xfId="207" applyNumberFormat="1" applyFont="1" applyFill="1" applyBorder="1" applyAlignment="1">
      <alignment/>
    </xf>
    <xf numFmtId="0" fontId="154" fillId="0" borderId="0" xfId="0" applyFont="1" applyFill="1" applyAlignment="1">
      <alignment/>
    </xf>
    <xf numFmtId="0" fontId="157" fillId="0" borderId="0" xfId="0" applyFont="1" applyFill="1" applyAlignment="1">
      <alignment horizontal="center"/>
    </xf>
    <xf numFmtId="185" fontId="157" fillId="0" borderId="0" xfId="0" applyNumberFormat="1" applyFont="1" applyFill="1" applyAlignment="1">
      <alignment horizontal="center"/>
    </xf>
    <xf numFmtId="0" fontId="154" fillId="0" borderId="3" xfId="0" applyFont="1" applyFill="1" applyBorder="1" applyAlignment="1">
      <alignment vertical="center" wrapText="1"/>
    </xf>
    <xf numFmtId="0" fontId="154" fillId="0" borderId="14" xfId="0" applyFont="1" applyFill="1" applyBorder="1" applyAlignment="1">
      <alignment horizontal="left" vertical="top" wrapText="1"/>
    </xf>
    <xf numFmtId="0" fontId="154" fillId="0" borderId="14" xfId="0" applyFont="1" applyFill="1" applyBorder="1" applyAlignment="1">
      <alignment horizontal="center" vertical="top" wrapText="1"/>
    </xf>
    <xf numFmtId="185" fontId="154" fillId="0" borderId="14" xfId="207" applyNumberFormat="1" applyFont="1" applyFill="1" applyBorder="1" applyAlignment="1">
      <alignment/>
    </xf>
    <xf numFmtId="0" fontId="157" fillId="0" borderId="14" xfId="0" applyFont="1" applyFill="1" applyBorder="1" applyAlignment="1" quotePrefix="1">
      <alignment horizontal="left" vertical="top" wrapText="1"/>
    </xf>
    <xf numFmtId="185" fontId="155" fillId="0" borderId="0" xfId="0" applyNumberFormat="1" applyFont="1" applyFill="1" applyAlignment="1">
      <alignment/>
    </xf>
    <xf numFmtId="0" fontId="157" fillId="0" borderId="14" xfId="0" applyFont="1" applyFill="1" applyBorder="1" applyAlignment="1">
      <alignment horizontal="left" vertical="top" wrapText="1"/>
    </xf>
    <xf numFmtId="0" fontId="157" fillId="0" borderId="14" xfId="0" applyFont="1" applyFill="1" applyBorder="1" applyAlignment="1">
      <alignment horizontal="center" vertical="top" wrapText="1"/>
    </xf>
    <xf numFmtId="0" fontId="157" fillId="0" borderId="14" xfId="0" applyFont="1" applyFill="1" applyBorder="1" applyAlignment="1">
      <alignment vertical="top" wrapText="1"/>
    </xf>
    <xf numFmtId="185" fontId="157" fillId="0" borderId="14" xfId="207" applyNumberFormat="1" applyFont="1" applyFill="1" applyBorder="1" applyAlignment="1">
      <alignment/>
    </xf>
    <xf numFmtId="0" fontId="154" fillId="0" borderId="5" xfId="0" applyFont="1" applyFill="1" applyBorder="1" applyAlignment="1">
      <alignment horizontal="left" vertical="top" wrapText="1"/>
    </xf>
    <xf numFmtId="0" fontId="154" fillId="0" borderId="5" xfId="0" applyFont="1" applyFill="1" applyBorder="1" applyAlignment="1">
      <alignment horizontal="center" vertical="top" wrapText="1"/>
    </xf>
    <xf numFmtId="0" fontId="155" fillId="0" borderId="5" xfId="0" applyFont="1" applyFill="1" applyBorder="1" applyAlignment="1">
      <alignment vertical="top" wrapText="1"/>
    </xf>
    <xf numFmtId="185" fontId="155" fillId="0" borderId="5" xfId="207" applyNumberFormat="1" applyFont="1" applyFill="1" applyBorder="1" applyAlignment="1">
      <alignment/>
    </xf>
    <xf numFmtId="0" fontId="154" fillId="0" borderId="3" xfId="0" applyFont="1" applyFill="1" applyBorder="1" applyAlignment="1">
      <alignment horizontal="left" vertical="top" wrapText="1"/>
    </xf>
    <xf numFmtId="0" fontId="154" fillId="0" borderId="3" xfId="0" applyFont="1" applyFill="1" applyBorder="1" applyAlignment="1">
      <alignment horizontal="center" vertical="top" wrapText="1"/>
    </xf>
    <xf numFmtId="0" fontId="155" fillId="0" borderId="3" xfId="0" applyFont="1" applyFill="1" applyBorder="1" applyAlignment="1">
      <alignment vertical="top" wrapText="1"/>
    </xf>
    <xf numFmtId="185" fontId="154" fillId="0" borderId="3" xfId="207" applyNumberFormat="1" applyFont="1" applyFill="1" applyBorder="1" applyAlignment="1">
      <alignment/>
    </xf>
    <xf numFmtId="0" fontId="154" fillId="0" borderId="0" xfId="0" applyFont="1" applyFill="1" applyBorder="1" applyAlignment="1">
      <alignment horizontal="left" vertical="top" wrapText="1"/>
    </xf>
    <xf numFmtId="0" fontId="154" fillId="0" borderId="0" xfId="0" applyFont="1" applyFill="1" applyBorder="1" applyAlignment="1">
      <alignment horizontal="center" vertical="top" wrapText="1"/>
    </xf>
    <xf numFmtId="0" fontId="155" fillId="0" borderId="0" xfId="0" applyFont="1" applyFill="1" applyBorder="1" applyAlignment="1">
      <alignment vertical="top" wrapText="1"/>
    </xf>
    <xf numFmtId="185" fontId="155" fillId="0" borderId="0" xfId="207" applyNumberFormat="1" applyFont="1" applyFill="1" applyBorder="1" applyAlignment="1">
      <alignment/>
    </xf>
    <xf numFmtId="185" fontId="157" fillId="0" borderId="24" xfId="0" applyNumberFormat="1" applyFont="1" applyFill="1" applyBorder="1" applyAlignment="1">
      <alignment/>
    </xf>
    <xf numFmtId="0" fontId="155" fillId="0" borderId="0" xfId="0" applyFont="1" applyFill="1" applyBorder="1" applyAlignment="1">
      <alignment horizontal="center" vertical="top" wrapText="1"/>
    </xf>
    <xf numFmtId="0" fontId="154" fillId="0" borderId="23" xfId="0" applyFont="1" applyFill="1" applyBorder="1" applyAlignment="1">
      <alignment horizontal="left" vertical="top" wrapText="1"/>
    </xf>
    <xf numFmtId="0" fontId="154" fillId="0" borderId="23" xfId="0" applyFont="1" applyFill="1" applyBorder="1" applyAlignment="1">
      <alignment horizontal="center" vertical="top" wrapText="1"/>
    </xf>
    <xf numFmtId="0" fontId="155" fillId="0" borderId="23" xfId="0" applyFont="1" applyFill="1" applyBorder="1" applyAlignment="1">
      <alignment vertical="top" wrapText="1"/>
    </xf>
    <xf numFmtId="185" fontId="155" fillId="0" borderId="23" xfId="207" applyNumberFormat="1" applyFont="1" applyFill="1" applyBorder="1" applyAlignment="1">
      <alignment/>
    </xf>
    <xf numFmtId="0" fontId="156" fillId="0" borderId="14" xfId="0" applyFont="1" applyFill="1" applyBorder="1" applyAlignment="1">
      <alignment horizontal="left" vertical="top" wrapText="1"/>
    </xf>
    <xf numFmtId="0" fontId="155" fillId="0" borderId="3" xfId="0" applyFont="1" applyFill="1" applyBorder="1" applyAlignment="1">
      <alignment horizontal="left"/>
    </xf>
    <xf numFmtId="0" fontId="155" fillId="0" borderId="14" xfId="0" applyFont="1" applyFill="1" applyBorder="1" applyAlignment="1">
      <alignment horizontal="left" vertical="top"/>
    </xf>
    <xf numFmtId="0" fontId="154" fillId="0" borderId="14" xfId="0" applyFont="1" applyFill="1" applyBorder="1" applyAlignment="1">
      <alignment horizontal="left" vertical="top"/>
    </xf>
    <xf numFmtId="0" fontId="154" fillId="0" borderId="14" xfId="0" applyFont="1" applyFill="1" applyBorder="1" applyAlignment="1">
      <alignment vertical="top" wrapText="1"/>
    </xf>
    <xf numFmtId="0" fontId="154" fillId="0" borderId="14" xfId="0" applyFont="1" applyFill="1" applyBorder="1" applyAlignment="1" quotePrefix="1">
      <alignment horizontal="center" vertical="top" wrapText="1"/>
    </xf>
    <xf numFmtId="0" fontId="154" fillId="0" borderId="0" xfId="0" applyFont="1" applyFill="1" applyAlignment="1">
      <alignment/>
    </xf>
    <xf numFmtId="0" fontId="155" fillId="0" borderId="14" xfId="0" applyFont="1" applyFill="1" applyBorder="1" applyAlignment="1" quotePrefix="1">
      <alignment horizontal="center" vertical="top" wrapText="1"/>
    </xf>
    <xf numFmtId="0" fontId="155" fillId="0" borderId="5" xfId="0" applyFont="1" applyFill="1" applyBorder="1" applyAlignment="1">
      <alignment horizontal="left" vertical="top"/>
    </xf>
    <xf numFmtId="0" fontId="155" fillId="0" borderId="5" xfId="0" applyFont="1" applyFill="1" applyBorder="1" applyAlignment="1" quotePrefix="1">
      <alignment horizontal="center" vertical="top" wrapText="1"/>
    </xf>
    <xf numFmtId="0" fontId="155" fillId="0" borderId="0" xfId="0" applyFont="1" applyFill="1" applyBorder="1" applyAlignment="1">
      <alignment horizontal="left" vertical="top"/>
    </xf>
    <xf numFmtId="0" fontId="155" fillId="0" borderId="0" xfId="0" applyFont="1" applyFill="1" applyBorder="1" applyAlignment="1" quotePrefix="1">
      <alignment horizontal="center" vertical="top" wrapText="1"/>
    </xf>
    <xf numFmtId="0" fontId="155" fillId="0" borderId="34" xfId="0" applyFont="1" applyFill="1" applyBorder="1" applyAlignment="1">
      <alignment horizontal="left" vertical="top"/>
    </xf>
    <xf numFmtId="0" fontId="155" fillId="0" borderId="34" xfId="0" applyFont="1" applyFill="1" applyBorder="1" applyAlignment="1">
      <alignment vertical="top" wrapText="1"/>
    </xf>
    <xf numFmtId="0" fontId="155" fillId="0" borderId="34" xfId="0" applyFont="1" applyFill="1" applyBorder="1" applyAlignment="1">
      <alignment horizontal="center" vertical="top" wrapText="1"/>
    </xf>
    <xf numFmtId="185" fontId="155" fillId="0" borderId="34" xfId="207" applyNumberFormat="1" applyFont="1" applyFill="1" applyBorder="1" applyAlignment="1">
      <alignment/>
    </xf>
    <xf numFmtId="0" fontId="154" fillId="0" borderId="5" xfId="0" applyFont="1" applyFill="1" applyBorder="1" applyAlignment="1">
      <alignment horizontal="left" vertical="top"/>
    </xf>
    <xf numFmtId="0" fontId="154" fillId="0" borderId="5" xfId="0" applyFont="1" applyFill="1" applyBorder="1" applyAlignment="1">
      <alignment vertical="top" wrapText="1"/>
    </xf>
    <xf numFmtId="0" fontId="154" fillId="0" borderId="5" xfId="0" applyFont="1" applyFill="1" applyBorder="1" applyAlignment="1" quotePrefix="1">
      <alignment horizontal="center" vertical="top" wrapText="1"/>
    </xf>
    <xf numFmtId="0" fontId="154" fillId="0" borderId="5" xfId="207" applyNumberFormat="1" applyFont="1" applyFill="1" applyBorder="1" applyAlignment="1">
      <alignment/>
    </xf>
    <xf numFmtId="185" fontId="154" fillId="0" borderId="0" xfId="207" applyNumberFormat="1" applyFont="1" applyFill="1" applyBorder="1" applyAlignment="1">
      <alignment/>
    </xf>
    <xf numFmtId="185" fontId="162" fillId="0" borderId="23" xfId="207" applyNumberFormat="1" applyFont="1" applyFill="1" applyBorder="1" applyAlignment="1">
      <alignment/>
    </xf>
    <xf numFmtId="0" fontId="154" fillId="0" borderId="14" xfId="0" applyFont="1" applyFill="1" applyBorder="1" applyAlignment="1">
      <alignment horizontal="justify" vertical="top" wrapText="1"/>
    </xf>
    <xf numFmtId="0" fontId="156" fillId="0" borderId="14" xfId="0" applyFont="1" applyFill="1" applyBorder="1" applyAlignment="1">
      <alignment horizontal="justify" vertical="top" wrapText="1"/>
    </xf>
    <xf numFmtId="185" fontId="161" fillId="0" borderId="14" xfId="207" applyNumberFormat="1" applyFont="1" applyFill="1" applyBorder="1" applyAlignment="1">
      <alignment/>
    </xf>
    <xf numFmtId="0" fontId="155" fillId="0" borderId="14" xfId="0" applyFont="1" applyFill="1" applyBorder="1" applyAlignment="1">
      <alignment horizontal="justify" vertical="top" wrapText="1"/>
    </xf>
    <xf numFmtId="0" fontId="156" fillId="0" borderId="14" xfId="0" applyFont="1" applyFill="1" applyBorder="1" applyAlignment="1">
      <alignment horizontal="center" vertical="top" wrapText="1"/>
    </xf>
    <xf numFmtId="0" fontId="156" fillId="0" borderId="5" xfId="0" applyFont="1" applyFill="1" applyBorder="1" applyAlignment="1">
      <alignment horizontal="justify" vertical="top" wrapText="1"/>
    </xf>
    <xf numFmtId="185" fontId="161" fillId="0" borderId="5" xfId="207" applyNumberFormat="1" applyFont="1" applyFill="1" applyBorder="1" applyAlignment="1">
      <alignment/>
    </xf>
    <xf numFmtId="0" fontId="154" fillId="0" borderId="34" xfId="0" applyFont="1" applyFill="1" applyBorder="1" applyAlignment="1">
      <alignment horizontal="left" vertical="top" wrapText="1"/>
    </xf>
    <xf numFmtId="0" fontId="156" fillId="0" borderId="34" xfId="0" applyFont="1" applyFill="1" applyBorder="1" applyAlignment="1">
      <alignment horizontal="justify" vertical="top" wrapText="1"/>
    </xf>
    <xf numFmtId="0" fontId="154" fillId="0" borderId="34" xfId="0" applyFont="1" applyFill="1" applyBorder="1" applyAlignment="1">
      <alignment horizontal="center" vertical="top" wrapText="1"/>
    </xf>
    <xf numFmtId="185" fontId="161" fillId="0" borderId="34" xfId="207" applyNumberFormat="1" applyFont="1" applyFill="1" applyBorder="1" applyAlignment="1">
      <alignment/>
    </xf>
    <xf numFmtId="185" fontId="162" fillId="0" borderId="0" xfId="207" applyNumberFormat="1" applyFont="1" applyFill="1" applyBorder="1" applyAlignment="1">
      <alignment/>
    </xf>
    <xf numFmtId="0" fontId="156" fillId="0" borderId="0" xfId="0" applyFont="1" applyFill="1" applyBorder="1" applyAlignment="1">
      <alignment horizontal="justify" vertical="top" wrapText="1"/>
    </xf>
    <xf numFmtId="185" fontId="161" fillId="0" borderId="0" xfId="207" applyNumberFormat="1" applyFont="1" applyFill="1" applyBorder="1" applyAlignment="1">
      <alignment/>
    </xf>
    <xf numFmtId="0" fontId="154" fillId="0" borderId="24" xfId="0" applyFont="1" applyFill="1" applyBorder="1" applyAlignment="1">
      <alignment horizontal="left" vertical="top" wrapText="1"/>
    </xf>
    <xf numFmtId="0" fontId="156" fillId="0" borderId="24" xfId="0" applyFont="1" applyFill="1" applyBorder="1" applyAlignment="1">
      <alignment horizontal="justify" vertical="top" wrapText="1"/>
    </xf>
    <xf numFmtId="0" fontId="154" fillId="0" borderId="24" xfId="0" applyFont="1" applyFill="1" applyBorder="1" applyAlignment="1">
      <alignment horizontal="center" vertical="top" wrapText="1"/>
    </xf>
    <xf numFmtId="185" fontId="161" fillId="0" borderId="24" xfId="207" applyNumberFormat="1" applyFont="1" applyFill="1" applyBorder="1" applyAlignment="1">
      <alignment/>
    </xf>
    <xf numFmtId="0" fontId="154" fillId="0" borderId="23" xfId="0" applyFont="1" applyFill="1" applyBorder="1" applyAlignment="1">
      <alignment horizontal="justify" vertical="top" wrapText="1"/>
    </xf>
    <xf numFmtId="0" fontId="154" fillId="0" borderId="5" xfId="0" applyFont="1" applyFill="1" applyBorder="1" applyAlignment="1">
      <alignment horizontal="justify" vertical="top" wrapText="1"/>
    </xf>
    <xf numFmtId="185" fontId="160" fillId="0" borderId="5" xfId="207" applyNumberFormat="1" applyFont="1" applyFill="1" applyBorder="1" applyAlignment="1">
      <alignment/>
    </xf>
    <xf numFmtId="185" fontId="154" fillId="0" borderId="0" xfId="0" applyNumberFormat="1" applyFont="1" applyFill="1" applyAlignment="1">
      <alignment horizontal="center"/>
    </xf>
    <xf numFmtId="0" fontId="100" fillId="0" borderId="0" xfId="311" applyFont="1">
      <alignment/>
      <protection/>
    </xf>
    <xf numFmtId="3" fontId="157" fillId="0" borderId="0" xfId="207" applyNumberFormat="1" applyFont="1" applyFill="1" applyBorder="1" applyAlignment="1">
      <alignment vertical="center"/>
    </xf>
    <xf numFmtId="0" fontId="163" fillId="0" borderId="0" xfId="0" applyFont="1" applyAlignment="1">
      <alignment/>
    </xf>
    <xf numFmtId="49" fontId="42" fillId="0" borderId="0" xfId="207" applyNumberFormat="1" applyFont="1" applyBorder="1" applyAlignment="1">
      <alignment horizontal="center"/>
    </xf>
    <xf numFmtId="49" fontId="42" fillId="0" borderId="0" xfId="207" applyNumberFormat="1" applyFont="1" applyAlignment="1">
      <alignment horizontal="center"/>
    </xf>
    <xf numFmtId="49" fontId="42" fillId="0" borderId="0" xfId="207" applyNumberFormat="1" applyFont="1" applyFill="1" applyAlignment="1">
      <alignment horizontal="center"/>
    </xf>
    <xf numFmtId="0" fontId="101" fillId="0" borderId="0" xfId="312" applyFont="1" applyAlignment="1">
      <alignment horizontal="center"/>
      <protection/>
    </xf>
    <xf numFmtId="49" fontId="101" fillId="0" borderId="0" xfId="312" applyNumberFormat="1" applyFont="1" applyAlignment="1">
      <alignment horizontal="center"/>
      <protection/>
    </xf>
    <xf numFmtId="0" fontId="101" fillId="0" borderId="0" xfId="312" applyFont="1">
      <alignment/>
      <protection/>
    </xf>
    <xf numFmtId="49" fontId="101" fillId="55" borderId="36" xfId="312" applyNumberFormat="1" applyFont="1" applyFill="1" applyBorder="1" applyAlignment="1">
      <alignment horizontal="center"/>
      <protection/>
    </xf>
    <xf numFmtId="0" fontId="101" fillId="56" borderId="3" xfId="312" applyFont="1" applyFill="1" applyBorder="1" applyAlignment="1">
      <alignment horizontal="center"/>
      <protection/>
    </xf>
    <xf numFmtId="49" fontId="101" fillId="0" borderId="0" xfId="312" applyNumberFormat="1" applyFont="1" applyFill="1" applyBorder="1" applyAlignment="1">
      <alignment horizontal="center"/>
      <protection/>
    </xf>
    <xf numFmtId="0" fontId="101" fillId="0" borderId="0" xfId="312" applyFont="1" applyFill="1">
      <alignment/>
      <protection/>
    </xf>
    <xf numFmtId="0" fontId="101" fillId="0" borderId="0" xfId="312" applyFont="1" applyFill="1" applyAlignment="1">
      <alignment horizontal="center"/>
      <protection/>
    </xf>
    <xf numFmtId="49" fontId="101" fillId="0" borderId="0" xfId="312" applyNumberFormat="1" applyFont="1" applyFill="1" applyAlignment="1">
      <alignment horizontal="center"/>
      <protection/>
    </xf>
    <xf numFmtId="0" fontId="101" fillId="0" borderId="0" xfId="312" applyFont="1" applyFill="1" applyBorder="1">
      <alignment/>
      <protection/>
    </xf>
    <xf numFmtId="49" fontId="4" fillId="0" borderId="0" xfId="207" applyNumberFormat="1" applyFont="1" applyFill="1" applyAlignment="1">
      <alignment/>
    </xf>
    <xf numFmtId="0" fontId="102" fillId="0" borderId="0" xfId="312" applyFont="1" applyBorder="1" applyAlignment="1">
      <alignment horizontal="left"/>
      <protection/>
    </xf>
    <xf numFmtId="0" fontId="100" fillId="0" borderId="0" xfId="312" applyFont="1" applyBorder="1">
      <alignment/>
      <protection/>
    </xf>
    <xf numFmtId="0" fontId="61" fillId="0" borderId="0" xfId="312" applyFont="1" applyBorder="1" applyAlignment="1">
      <alignment horizontal="center"/>
      <protection/>
    </xf>
    <xf numFmtId="185" fontId="102" fillId="0" borderId="0" xfId="207" applyNumberFormat="1" applyFont="1" applyBorder="1" applyAlignment="1">
      <alignment horizontal="center"/>
    </xf>
    <xf numFmtId="0" fontId="155" fillId="0" borderId="24" xfId="0" applyFont="1" applyFill="1" applyBorder="1" applyAlignment="1">
      <alignment horizontal="left"/>
    </xf>
    <xf numFmtId="0" fontId="155" fillId="0" borderId="0" xfId="0" applyFont="1" applyFill="1" applyAlignment="1">
      <alignment horizontal="left"/>
    </xf>
    <xf numFmtId="0" fontId="154" fillId="0" borderId="0" xfId="0" applyFont="1" applyFill="1" applyAlignment="1">
      <alignment horizontal="left"/>
    </xf>
    <xf numFmtId="0" fontId="154" fillId="0" borderId="0" xfId="0" applyFont="1" applyFill="1" applyAlignment="1">
      <alignment horizontal="center"/>
    </xf>
    <xf numFmtId="0" fontId="155" fillId="0" borderId="0" xfId="0" applyFont="1" applyFill="1" applyAlignment="1">
      <alignment horizontal="center"/>
    </xf>
    <xf numFmtId="0" fontId="157" fillId="0" borderId="0" xfId="0" applyFont="1" applyFill="1" applyAlignment="1">
      <alignment horizontal="right"/>
    </xf>
    <xf numFmtId="0" fontId="160" fillId="0" borderId="23" xfId="0" applyFont="1" applyFill="1" applyBorder="1" applyAlignment="1">
      <alignment horizontal="center" wrapText="1"/>
    </xf>
    <xf numFmtId="0" fontId="160" fillId="0" borderId="5" xfId="0" applyFont="1" applyFill="1" applyBorder="1" applyAlignment="1">
      <alignment horizontal="center" wrapText="1"/>
    </xf>
    <xf numFmtId="0" fontId="164" fillId="0" borderId="0" xfId="0" applyFont="1" applyFill="1" applyAlignment="1">
      <alignment horizontal="center"/>
    </xf>
    <xf numFmtId="0" fontId="160" fillId="0" borderId="20" xfId="0" applyFont="1" applyFill="1" applyBorder="1" applyAlignment="1">
      <alignment horizontal="center" wrapText="1"/>
    </xf>
    <xf numFmtId="0" fontId="160" fillId="0" borderId="36" xfId="0" applyFont="1" applyFill="1" applyBorder="1" applyAlignment="1">
      <alignment horizontal="center" wrapText="1"/>
    </xf>
    <xf numFmtId="0" fontId="156" fillId="0" borderId="0" xfId="0" applyFont="1" applyFill="1" applyAlignment="1">
      <alignment horizontal="center"/>
    </xf>
    <xf numFmtId="0" fontId="154" fillId="0" borderId="23" xfId="0" applyFont="1" applyFill="1" applyBorder="1" applyAlignment="1">
      <alignment horizontal="center" vertical="top" wrapText="1"/>
    </xf>
    <xf numFmtId="0" fontId="154" fillId="0" borderId="5" xfId="0" applyFont="1" applyFill="1" applyBorder="1" applyAlignment="1">
      <alignment horizontal="center" vertical="top" wrapText="1"/>
    </xf>
    <xf numFmtId="0" fontId="8"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55" fillId="0" borderId="0" xfId="0" applyNumberFormat="1" applyFont="1" applyFill="1" applyAlignment="1">
      <alignment horizontal="justify" vertical="top" wrapText="1"/>
    </xf>
    <xf numFmtId="0" fontId="154" fillId="0" borderId="0" xfId="0" applyNumberFormat="1" applyFont="1" applyFill="1" applyAlignment="1">
      <alignment horizontal="justify" vertical="top" wrapText="1"/>
    </xf>
    <xf numFmtId="0" fontId="155" fillId="0" borderId="0" xfId="0" applyFont="1" applyFill="1" applyAlignment="1">
      <alignment horizontal="justify" vertical="center" wrapText="1"/>
    </xf>
    <xf numFmtId="0" fontId="154" fillId="0" borderId="49" xfId="0" applyNumberFormat="1" applyFont="1" applyFill="1" applyBorder="1" applyAlignment="1">
      <alignment horizontal="center" vertical="top" wrapText="1"/>
    </xf>
    <xf numFmtId="0" fontId="155" fillId="0" borderId="25" xfId="0" applyFont="1" applyFill="1" applyBorder="1" applyAlignment="1">
      <alignment/>
    </xf>
    <xf numFmtId="0" fontId="155" fillId="0" borderId="38" xfId="0" applyNumberFormat="1" applyFont="1" applyFill="1" applyBorder="1" applyAlignment="1">
      <alignment horizontal="justify" vertical="top" wrapText="1"/>
    </xf>
    <xf numFmtId="0" fontId="155" fillId="0" borderId="19" xfId="0" applyFont="1" applyFill="1" applyBorder="1" applyAlignment="1">
      <alignment/>
    </xf>
    <xf numFmtId="0" fontId="154" fillId="0" borderId="0" xfId="0" applyNumberFormat="1" applyFont="1" applyFill="1" applyAlignment="1">
      <alignment horizontal="left" vertical="top" wrapText="1"/>
    </xf>
    <xf numFmtId="0" fontId="155" fillId="0" borderId="0" xfId="0" applyFont="1" applyFill="1" applyAlignment="1">
      <alignment horizontal="center" vertical="center" wrapText="1"/>
    </xf>
    <xf numFmtId="0" fontId="155" fillId="0" borderId="0" xfId="0" applyNumberFormat="1" applyFont="1" applyFill="1" applyAlignment="1">
      <alignment horizontal="left" vertical="top" wrapText="1"/>
    </xf>
    <xf numFmtId="0" fontId="154" fillId="0" borderId="20" xfId="0" applyFont="1" applyFill="1" applyBorder="1" applyAlignment="1">
      <alignment horizontal="center" vertical="center" wrapText="1"/>
    </xf>
    <xf numFmtId="0" fontId="154" fillId="0" borderId="36" xfId="0" applyFont="1" applyFill="1" applyBorder="1" applyAlignment="1">
      <alignment horizontal="center" vertical="center" wrapText="1"/>
    </xf>
    <xf numFmtId="185" fontId="155" fillId="0" borderId="26" xfId="207" applyNumberFormat="1" applyFont="1" applyFill="1" applyBorder="1" applyAlignment="1">
      <alignment horizontal="right" vertical="center"/>
    </xf>
    <xf numFmtId="185" fontId="155" fillId="0" borderId="33" xfId="207" applyNumberFormat="1" applyFont="1" applyFill="1" applyBorder="1" applyAlignment="1">
      <alignment horizontal="right" vertical="center"/>
    </xf>
    <xf numFmtId="185" fontId="154" fillId="0" borderId="32" xfId="207" applyNumberFormat="1" applyFont="1" applyFill="1" applyBorder="1" applyAlignment="1">
      <alignment horizontal="center" vertical="center" wrapText="1"/>
    </xf>
    <xf numFmtId="185" fontId="154" fillId="0" borderId="35" xfId="207" applyNumberFormat="1" applyFont="1" applyFill="1" applyBorder="1" applyAlignment="1">
      <alignment horizontal="center" vertical="center"/>
    </xf>
    <xf numFmtId="0" fontId="155" fillId="0" borderId="41" xfId="0" applyNumberFormat="1" applyFont="1" applyFill="1" applyBorder="1" applyAlignment="1">
      <alignment horizontal="justify" vertical="top" wrapText="1"/>
    </xf>
    <xf numFmtId="0" fontId="155" fillId="0" borderId="28" xfId="0" applyFont="1" applyFill="1" applyBorder="1" applyAlignment="1">
      <alignment/>
    </xf>
    <xf numFmtId="185" fontId="155" fillId="0" borderId="31" xfId="207" applyNumberFormat="1" applyFont="1" applyFill="1" applyBorder="1" applyAlignment="1">
      <alignment horizontal="right" vertical="center"/>
    </xf>
    <xf numFmtId="185" fontId="155" fillId="0" borderId="35" xfId="207" applyNumberFormat="1" applyFont="1" applyFill="1" applyBorder="1" applyAlignment="1">
      <alignment horizontal="right" vertical="center"/>
    </xf>
    <xf numFmtId="185" fontId="154" fillId="0" borderId="31" xfId="207" applyNumberFormat="1" applyFont="1" applyFill="1" applyBorder="1" applyAlignment="1">
      <alignment horizontal="right" vertical="center"/>
    </xf>
    <xf numFmtId="185" fontId="154" fillId="0" borderId="35" xfId="207" applyNumberFormat="1" applyFont="1" applyFill="1" applyBorder="1" applyAlignment="1">
      <alignment horizontal="right" vertical="center"/>
    </xf>
    <xf numFmtId="3" fontId="157" fillId="0" borderId="0" xfId="207" applyNumberFormat="1" applyFont="1" applyFill="1" applyBorder="1" applyAlignment="1">
      <alignment horizontal="center" vertical="center"/>
    </xf>
    <xf numFmtId="185" fontId="154" fillId="0" borderId="0" xfId="207" applyNumberFormat="1" applyFont="1" applyFill="1" applyAlignment="1">
      <alignment horizontal="center" vertical="center"/>
    </xf>
    <xf numFmtId="3" fontId="154" fillId="0" borderId="32" xfId="207" applyNumberFormat="1" applyFont="1" applyFill="1" applyBorder="1" applyAlignment="1">
      <alignment horizontal="center" vertical="center"/>
    </xf>
    <xf numFmtId="3" fontId="154" fillId="0" borderId="35" xfId="207" applyNumberFormat="1" applyFont="1" applyFill="1" applyBorder="1" applyAlignment="1">
      <alignment horizontal="center" vertical="center"/>
    </xf>
    <xf numFmtId="49" fontId="154" fillId="0" borderId="30" xfId="0" applyNumberFormat="1" applyFont="1" applyFill="1" applyBorder="1" applyAlignment="1">
      <alignment horizontal="center" vertical="center"/>
    </xf>
    <xf numFmtId="49" fontId="154" fillId="0" borderId="34" xfId="0" applyNumberFormat="1" applyFont="1" applyFill="1" applyBorder="1" applyAlignment="1">
      <alignment horizontal="center" vertical="center"/>
    </xf>
    <xf numFmtId="49" fontId="154" fillId="0" borderId="32" xfId="0" applyNumberFormat="1" applyFont="1" applyFill="1" applyBorder="1" applyAlignment="1">
      <alignment horizontal="center" vertical="center"/>
    </xf>
    <xf numFmtId="49" fontId="154" fillId="0" borderId="31" xfId="0" applyNumberFormat="1" applyFont="1" applyFill="1" applyBorder="1" applyAlignment="1">
      <alignment horizontal="center" vertical="center"/>
    </xf>
    <xf numFmtId="49" fontId="154" fillId="0" borderId="24" xfId="0" applyNumberFormat="1" applyFont="1" applyFill="1" applyBorder="1" applyAlignment="1">
      <alignment horizontal="center" vertical="center"/>
    </xf>
    <xf numFmtId="49" fontId="154" fillId="0" borderId="35" xfId="0" applyNumberFormat="1" applyFont="1" applyFill="1" applyBorder="1" applyAlignment="1">
      <alignment horizontal="center" vertical="center"/>
    </xf>
    <xf numFmtId="0" fontId="154" fillId="0" borderId="3" xfId="0" applyFont="1" applyFill="1" applyBorder="1" applyAlignment="1">
      <alignment horizontal="center" vertical="center" wrapText="1"/>
    </xf>
    <xf numFmtId="0" fontId="154" fillId="0" borderId="3" xfId="0" applyFont="1" applyFill="1" applyBorder="1" applyAlignment="1">
      <alignment horizontal="center" vertical="center"/>
    </xf>
    <xf numFmtId="0" fontId="154" fillId="0" borderId="30" xfId="0" applyFont="1" applyFill="1" applyBorder="1" applyAlignment="1">
      <alignment horizontal="center" vertical="center" wrapText="1"/>
    </xf>
    <xf numFmtId="0" fontId="154" fillId="0" borderId="32" xfId="0" applyFont="1" applyFill="1" applyBorder="1" applyAlignment="1">
      <alignment horizontal="center" vertical="center" wrapText="1"/>
    </xf>
    <xf numFmtId="0" fontId="164" fillId="0" borderId="0" xfId="0" applyNumberFormat="1" applyFont="1" applyFill="1" applyAlignment="1">
      <alignment horizontal="center" vertical="center"/>
    </xf>
    <xf numFmtId="0" fontId="154" fillId="0" borderId="0" xfId="0" applyNumberFormat="1" applyFont="1" applyFill="1" applyAlignment="1">
      <alignment horizontal="center" vertical="center" wrapText="1"/>
    </xf>
    <xf numFmtId="0" fontId="155" fillId="0" borderId="0" xfId="0" applyFont="1" applyFill="1" applyAlignment="1">
      <alignment horizontal="left" vertical="center" wrapText="1"/>
    </xf>
    <xf numFmtId="0" fontId="165" fillId="0" borderId="0" xfId="0" applyNumberFormat="1" applyFont="1" applyFill="1" applyAlignment="1">
      <alignment horizontal="justify" vertical="top" wrapText="1"/>
    </xf>
    <xf numFmtId="49" fontId="4" fillId="0" borderId="0" xfId="207" applyNumberFormat="1" applyFont="1" applyFill="1" applyAlignment="1">
      <alignment horizontal="left"/>
    </xf>
    <xf numFmtId="49" fontId="105" fillId="0" borderId="0" xfId="311" applyNumberFormat="1" applyFont="1" applyFill="1" applyBorder="1" applyAlignment="1">
      <alignment horizontal="center"/>
      <protection/>
    </xf>
    <xf numFmtId="0" fontId="44" fillId="0" borderId="0" xfId="311" applyFont="1" applyAlignment="1">
      <alignment horizontal="center"/>
      <protection/>
    </xf>
    <xf numFmtId="0" fontId="113" fillId="0" borderId="0" xfId="311" applyFont="1" applyAlignment="1">
      <alignment horizontal="center"/>
      <protection/>
    </xf>
    <xf numFmtId="0" fontId="106" fillId="0" borderId="0" xfId="311" applyFont="1" applyAlignment="1">
      <alignment horizontal="center"/>
      <protection/>
    </xf>
    <xf numFmtId="0" fontId="102" fillId="0" borderId="0" xfId="311" applyFont="1" applyBorder="1" applyAlignment="1">
      <alignment horizontal="center"/>
      <protection/>
    </xf>
    <xf numFmtId="0" fontId="163" fillId="0" borderId="0" xfId="0" applyFont="1" applyAlignment="1">
      <alignment horizontal="center"/>
    </xf>
    <xf numFmtId="49" fontId="105" fillId="0" borderId="0" xfId="312" applyNumberFormat="1" applyFont="1" applyFill="1" applyBorder="1" applyAlignment="1">
      <alignment horizontal="center"/>
      <protection/>
    </xf>
    <xf numFmtId="0" fontId="113" fillId="0" borderId="0" xfId="312" applyFont="1" applyAlignment="1">
      <alignment horizontal="center"/>
      <protection/>
    </xf>
    <xf numFmtId="0" fontId="106" fillId="0" borderId="0" xfId="312" applyFont="1" applyAlignment="1">
      <alignment horizontal="center"/>
      <protection/>
    </xf>
    <xf numFmtId="0" fontId="102" fillId="0" borderId="0" xfId="312" applyFont="1" applyBorder="1" applyAlignment="1">
      <alignment horizontal="center"/>
      <protection/>
    </xf>
  </cellXfs>
  <cellStyles count="71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          &#13;&#10;shell=progman.exe&#13;&#10;m" xfId="15"/>
    <cellStyle name="# ##0" xfId="16"/>
    <cellStyle name="." xfId="17"/>
    <cellStyle name="??" xfId="18"/>
    <cellStyle name="?? [0.00]_List-dwg" xfId="19"/>
    <cellStyle name="?? [0]" xfId="20"/>
    <cellStyle name="?_x001D_??%U©÷u&amp;H©÷9_x0008_? s&#10;_x0007__x0001__x0001_" xfId="21"/>
    <cellStyle name="?_x001D_??%U²u&amp;H²9_x0008_? s&#10;_x0007__x0001__x0001_" xfId="22"/>
    <cellStyle name="???? [0.00]_List-dwg" xfId="23"/>
    <cellStyle name="????_List-dwg" xfId="24"/>
    <cellStyle name="???[0]_Book1" xfId="25"/>
    <cellStyle name="???_???" xfId="26"/>
    <cellStyle name="??_(????)??????" xfId="27"/>
    <cellStyle name="??A? [0]_laroux_1_¸???™? " xfId="28"/>
    <cellStyle name="??A?_laroux_1_¸???™? " xfId="29"/>
    <cellStyle name="?¡±¢¥?_?¨ù??¢´¢¥_¢¬???¢â? " xfId="30"/>
    <cellStyle name="?”´?_?¼??¤´_¸???™? " xfId="31"/>
    <cellStyle name="?ðÇ%U?&amp;H?_x0008_?s&#10;_x0007__x0001__x0001_" xfId="32"/>
    <cellStyle name="?曹%U?&amp;H?_x0008_?s&#10;_x0007__x0001__x0001_" xfId="33"/>
    <cellStyle name="_Account listing" xfId="34"/>
    <cellStyle name="_Bao cao tai NPP PHAN DUNG 22-7" xfId="35"/>
    <cellStyle name="_Bao cao tai NPP PHAN DUNG 22-7_Bang tinh NAV &amp; HMTD cua VIP 8-9" xfId="36"/>
    <cellStyle name="_Bao cao tai NPP PHAN DUNG 22-7_Bang tinh NAV va HMTD cua VIP 4-9" xfId="37"/>
    <cellStyle name="_Bao cao tai NPP PHAN DUNG 22-7_Bang tinh NAV va HMTD cua VIP sang 26-8" xfId="38"/>
    <cellStyle name="_Bao cao tai NPP PHAN DUNG 22-7_Bang tinh NAV va HMTD cua VIP sang 26-8_Thuyet minh" xfId="39"/>
    <cellStyle name="_Bao cao tai NPP PHAN DUNG 22-7_Bang tinh NAV va HMTD cua VIP sang 26-8_Thuyet minh_1" xfId="40"/>
    <cellStyle name="_Bao cao tai NPP PHAN DUNG 22-7_Bang tinh NAV va HMTD cua VIP sang 28-8" xfId="41"/>
    <cellStyle name="_Bao cao tai NPP PHAN DUNG 22-7_Bang tinh NAV va HMTD cua VIP sang 31-8" xfId="42"/>
    <cellStyle name="_Bao cao tai NPP PHAN DUNG 22-7_Bang tinh NAV va HMTD cua VIP sang 3-9" xfId="43"/>
    <cellStyle name="_Bao cao tai NPP PHAN DUNG 22-7_Theo doi BLTT mua CK" xfId="44"/>
    <cellStyle name="_Bao cao tai NPP PHAN DUNG 22-7_Theo doi BLTT mua CK_Thuyet minh" xfId="45"/>
    <cellStyle name="_Bao cao tai NPP PHAN DUNG 22-7_Theo doi BLTT mua CK_Thuyet minh_1" xfId="46"/>
    <cellStyle name="_Bao cao tai NPP PHAN DUNG 22-7_Thuyet minh" xfId="47"/>
    <cellStyle name="_Bao cao tai NPP PHAN DUNG 22-7_Thuyet minh_1" xfId="48"/>
    <cellStyle name="_Book1" xfId="49"/>
    <cellStyle name="_Book1_Bang tinh NAV &amp; HMTD cua VIP 8-9" xfId="50"/>
    <cellStyle name="_Book1_Bang tinh NAV va HMTD cua VIP 4-9" xfId="51"/>
    <cellStyle name="_Book1_Bang tinh NAV va HMTD cua VIP sang 26-8" xfId="52"/>
    <cellStyle name="_Book1_Bang tinh NAV va HMTD cua VIP sang 26-8_Thuyet minh" xfId="53"/>
    <cellStyle name="_Book1_Bang tinh NAV va HMTD cua VIP sang 26-8_Thuyet minh_1" xfId="54"/>
    <cellStyle name="_Book1_Bang tinh NAV va HMTD cua VIP sang 28-8" xfId="55"/>
    <cellStyle name="_Book1_Bang tinh NAV va HMTD cua VIP sang 31-8" xfId="56"/>
    <cellStyle name="_Book1_Bang tinh NAV va HMTD cua VIP sang 3-9" xfId="57"/>
    <cellStyle name="_Book1_Theo doi BLTT mua CK" xfId="58"/>
    <cellStyle name="_Book1_Theo doi BLTT mua CK_Thuyet minh" xfId="59"/>
    <cellStyle name="_Book1_Theo doi BLTT mua CK_Thuyet minh_1" xfId="60"/>
    <cellStyle name="_Book1_Thuyet minh" xfId="61"/>
    <cellStyle name="_Book1_Thuyet minh_1" xfId="62"/>
    <cellStyle name="_Danh sach CBNV" xfId="63"/>
    <cellStyle name="_F4-6" xfId="64"/>
    <cellStyle name="_F4-6_Bang tinh NAV &amp; HMTD cua VIP 8-9" xfId="65"/>
    <cellStyle name="_F4-6_Bang tinh NAV va HMTD cua VIP 4-9" xfId="66"/>
    <cellStyle name="_F4-6_Bang tinh NAV va HMTD cua VIP sang 26-8" xfId="67"/>
    <cellStyle name="_F4-6_Bang tinh NAV va HMTD cua VIP sang 26-8_Thuyet minh" xfId="68"/>
    <cellStyle name="_F4-6_Bang tinh NAV va HMTD cua VIP sang 26-8_Thuyet minh_1" xfId="69"/>
    <cellStyle name="_F4-6_Bang tinh NAV va HMTD cua VIP sang 28-8" xfId="70"/>
    <cellStyle name="_F4-6_Bang tinh NAV va HMTD cua VIP sang 31-8" xfId="71"/>
    <cellStyle name="_F4-6_Bang tinh NAV va HMTD cua VIP sang 3-9" xfId="72"/>
    <cellStyle name="_F4-6_Theo doi BLTT mua CK" xfId="73"/>
    <cellStyle name="_F4-6_Theo doi BLTT mua CK_Thuyet minh" xfId="74"/>
    <cellStyle name="_F4-6_Theo doi BLTT mua CK_Thuyet minh_1" xfId="75"/>
    <cellStyle name="_F4-6_Thuyet minh" xfId="76"/>
    <cellStyle name="_F4-6_Thuyet minh_1" xfId="77"/>
    <cellStyle name="_k hvip" xfId="78"/>
    <cellStyle name="_k hvip_Bang tinh NAV va HMTD cua VIP 4-9" xfId="79"/>
    <cellStyle name="_k hvip_Bang tinh NAV va HMTD cua VIP sang 26-8" xfId="80"/>
    <cellStyle name="_k hvip_Bang tinh NAV va HMTD cua VIP sang 26-8_Thuyet minh" xfId="81"/>
    <cellStyle name="_k hvip_Bang tinh NAV va HMTD cua VIP sang 26-8_Thuyet minh_1" xfId="82"/>
    <cellStyle name="_k hvip_Bang tinh NAV va HMTD cua VIP sang 28-8" xfId="83"/>
    <cellStyle name="_k hvip_Bang tinh NAV va HMTD cua VIP sang 31-8" xfId="84"/>
    <cellStyle name="_k hvip_Bang tinh NAV va HMTD cua VIP sang 3-9" xfId="85"/>
    <cellStyle name="_KQKD cacCTy NY_HaSTC" xfId="86"/>
    <cellStyle name="_KQKD cacCTy NY_HaSTC_Thuyet minh" xfId="87"/>
    <cellStyle name="_KQKD cacCTy NY_HaSTC_Thuyet minh_1" xfId="88"/>
    <cellStyle name="_LuuNgay24-07-2006Bao cao tai NPP PHAN DUNG 22-7" xfId="89"/>
    <cellStyle name="_LuuNgay24-07-2006Bao cao tai NPP PHAN DUNG 22-7_Bang tinh NAV &amp; HMTD cua VIP 8-9" xfId="90"/>
    <cellStyle name="_LuuNgay24-07-2006Bao cao tai NPP PHAN DUNG 22-7_Bang tinh NAV va HMTD cua VIP 4-9" xfId="91"/>
    <cellStyle name="_LuuNgay24-07-2006Bao cao tai NPP PHAN DUNG 22-7_Bang tinh NAV va HMTD cua VIP sang 26-8" xfId="92"/>
    <cellStyle name="_LuuNgay24-07-2006Bao cao tai NPP PHAN DUNG 22-7_Bang tinh NAV va HMTD cua VIP sang 26-8_Thuyet minh" xfId="93"/>
    <cellStyle name="_LuuNgay24-07-2006Bao cao tai NPP PHAN DUNG 22-7_Bang tinh NAV va HMTD cua VIP sang 26-8_Thuyet minh_1" xfId="94"/>
    <cellStyle name="_LuuNgay24-07-2006Bao cao tai NPP PHAN DUNG 22-7_Bang tinh NAV va HMTD cua VIP sang 28-8" xfId="95"/>
    <cellStyle name="_LuuNgay24-07-2006Bao cao tai NPP PHAN DUNG 22-7_Bang tinh NAV va HMTD cua VIP sang 31-8" xfId="96"/>
    <cellStyle name="_LuuNgay24-07-2006Bao cao tai NPP PHAN DUNG 22-7_Bang tinh NAV va HMTD cua VIP sang 3-9" xfId="97"/>
    <cellStyle name="_LuuNgay24-07-2006Bao cao tai NPP PHAN DUNG 22-7_Theo doi BLTT mua CK" xfId="98"/>
    <cellStyle name="_LuuNgay24-07-2006Bao cao tai NPP PHAN DUNG 22-7_Theo doi BLTT mua CK_Thuyet minh" xfId="99"/>
    <cellStyle name="_LuuNgay24-07-2006Bao cao tai NPP PHAN DUNG 22-7_Theo doi BLTT mua CK_Thuyet minh_1" xfId="100"/>
    <cellStyle name="_LuuNgay24-07-2006Bao cao tai NPP PHAN DUNG 22-7_Thuyet minh" xfId="101"/>
    <cellStyle name="_LuuNgay24-07-2006Bao cao tai NPP PHAN DUNG 22-7_Thuyet minh_1" xfId="102"/>
    <cellStyle name="_Reconcile 30-9-2009 (file sau kiem toan)" xfId="103"/>
    <cellStyle name="_Reconcile 30-9-2009 (file sau kiem toan)_Thuyet minh" xfId="104"/>
    <cellStyle name="_Reconcile 30-9-2009 (file sau kiem toan)_Thuyet minh_1" xfId="105"/>
    <cellStyle name="_SG - SEP.xls(file Hoa gui sau cung 0409)" xfId="106"/>
    <cellStyle name="_SG - SEP.xls(file Hoa gui sau cung 0409)_Thuyet minh" xfId="107"/>
    <cellStyle name="_SG - SEP.xls(file Hoa gui sau cung 0409)_Thuyet minh_1" xfId="108"/>
    <cellStyle name="_TB 31-3-2010" xfId="109"/>
    <cellStyle name="_Tong hop DS" xfId="110"/>
    <cellStyle name="•W?_Format" xfId="111"/>
    <cellStyle name="•W€_Format" xfId="112"/>
    <cellStyle name="•W_’·Šú‰p•¶" xfId="113"/>
    <cellStyle name="W_STDFOR" xfId="114"/>
    <cellStyle name="0.0" xfId="115"/>
    <cellStyle name="00" xfId="116"/>
    <cellStyle name="1" xfId="117"/>
    <cellStyle name="15" xfId="118"/>
    <cellStyle name="2" xfId="119"/>
    <cellStyle name="20% - Accent1" xfId="120"/>
    <cellStyle name="20% - Accent2" xfId="121"/>
    <cellStyle name="20% - Accent3" xfId="122"/>
    <cellStyle name="20% - Accent4" xfId="123"/>
    <cellStyle name="20% - Accent5" xfId="124"/>
    <cellStyle name="20% - Accent6" xfId="125"/>
    <cellStyle name="3" xfId="126"/>
    <cellStyle name="4" xfId="127"/>
    <cellStyle name="40% - Accent1" xfId="128"/>
    <cellStyle name="40% - Accent2" xfId="129"/>
    <cellStyle name="40% - Accent3" xfId="130"/>
    <cellStyle name="40% - Accent4" xfId="131"/>
    <cellStyle name="40% - Accent5" xfId="132"/>
    <cellStyle name="40% - Accent6" xfId="133"/>
    <cellStyle name="6" xfId="134"/>
    <cellStyle name="6_Bang tinh NAV &amp; HMTD cua VIP 8-9" xfId="135"/>
    <cellStyle name="6_Bang tinh NAV va HMTD cua VIP 4-9" xfId="136"/>
    <cellStyle name="6_Bang tinh NAV va HMTD cua VIP sang 26-8" xfId="137"/>
    <cellStyle name="6_Bang tinh NAV va HMTD cua VIP sang 26-8_Thuyet minh" xfId="138"/>
    <cellStyle name="6_Bang tinh NAV va HMTD cua VIP sang 26-8_Thuyet minh_1" xfId="139"/>
    <cellStyle name="6_Bang tinh NAV va HMTD cua VIP sang 28-8" xfId="140"/>
    <cellStyle name="6_Bang tinh NAV va HMTD cua VIP sang 31-8" xfId="141"/>
    <cellStyle name="6_Bang tinh NAV va HMTD cua VIP sang 3-9" xfId="142"/>
    <cellStyle name="6_Theo doi BLTT mua CK" xfId="143"/>
    <cellStyle name="6_Theo doi BLTT mua CK_Thuyet minh" xfId="144"/>
    <cellStyle name="6_Theo doi BLTT mua CK_Thuyet minh_1" xfId="145"/>
    <cellStyle name="6_Thuyet minh" xfId="146"/>
    <cellStyle name="6_Thuyet minh_1" xfId="147"/>
    <cellStyle name="60% - Accent1" xfId="148"/>
    <cellStyle name="60% - Accent2" xfId="149"/>
    <cellStyle name="60% - Accent3" xfId="150"/>
    <cellStyle name="60% - Accent4" xfId="151"/>
    <cellStyle name="60% - Accent5" xfId="152"/>
    <cellStyle name="60% - Accent6" xfId="153"/>
    <cellStyle name="Accent1" xfId="154"/>
    <cellStyle name="Accent1 - 20%" xfId="155"/>
    <cellStyle name="Accent1 - 40%" xfId="156"/>
    <cellStyle name="Accent1 - 60%" xfId="157"/>
    <cellStyle name="Accent2" xfId="158"/>
    <cellStyle name="Accent2 - 20%" xfId="159"/>
    <cellStyle name="Accent2 - 40%" xfId="160"/>
    <cellStyle name="Accent2 - 60%" xfId="161"/>
    <cellStyle name="Accent3" xfId="162"/>
    <cellStyle name="Accent3 - 20%" xfId="163"/>
    <cellStyle name="Accent3 - 40%" xfId="164"/>
    <cellStyle name="Accent3 - 60%" xfId="165"/>
    <cellStyle name="Accent4" xfId="166"/>
    <cellStyle name="Accent4 - 20%" xfId="167"/>
    <cellStyle name="Accent4 - 40%" xfId="168"/>
    <cellStyle name="Accent4 - 60%" xfId="169"/>
    <cellStyle name="Accent5" xfId="170"/>
    <cellStyle name="Accent5 - 20%" xfId="171"/>
    <cellStyle name="Accent5 - 40%" xfId="172"/>
    <cellStyle name="Accent5 - 60%" xfId="173"/>
    <cellStyle name="Accent6" xfId="174"/>
    <cellStyle name="Accent6 - 20%" xfId="175"/>
    <cellStyle name="Accent6 - 40%" xfId="176"/>
    <cellStyle name="Accent6 - 60%" xfId="177"/>
    <cellStyle name="ÅëÈ­ [0]_¿ì¹°Åë" xfId="178"/>
    <cellStyle name="AeE­ [0]_INQUIRY ¿µ¾÷AßAø " xfId="179"/>
    <cellStyle name="ÅëÈ­_¿ì¹°Åë" xfId="180"/>
    <cellStyle name="AeE­_INQUIRY ¿µ¾÷AßAø " xfId="181"/>
    <cellStyle name="args.style" xfId="182"/>
    <cellStyle name="ÄÞ¸¶ [0]_¿ì¹°Åë" xfId="183"/>
    <cellStyle name="AÞ¸¶ [0]_INQUIRY ¿?¾÷AßAø " xfId="184"/>
    <cellStyle name="ÄÞ¸¶_¿ì¹°Åë" xfId="185"/>
    <cellStyle name="AÞ¸¶_INQUIRY ¿?¾÷AßAø " xfId="186"/>
    <cellStyle name="Bad" xfId="187"/>
    <cellStyle name="Bình Thường_BCGD thang 06" xfId="188"/>
    <cellStyle name="Body" xfId="189"/>
    <cellStyle name="C?AØ_¿?¾÷CoE² " xfId="190"/>
    <cellStyle name="Ç¥ÁØ_´çÃÊ±¸ÀÔ»ý»ê" xfId="191"/>
    <cellStyle name="C￥AØ_¿μ¾÷CoE² " xfId="192"/>
    <cellStyle name="Ç¥ÁØ_MARSHALL TEST" xfId="193"/>
    <cellStyle name="Calc Currency (0)" xfId="194"/>
    <cellStyle name="Calc Currency (2)" xfId="195"/>
    <cellStyle name="Calc Percent (0)" xfId="196"/>
    <cellStyle name="Calc Percent (1)" xfId="197"/>
    <cellStyle name="Calc Percent (2)" xfId="198"/>
    <cellStyle name="Calc Units (0)" xfId="199"/>
    <cellStyle name="Calc Units (1)" xfId="200"/>
    <cellStyle name="Calc Units (2)" xfId="201"/>
    <cellStyle name="Calculation" xfId="202"/>
    <cellStyle name="category" xfId="203"/>
    <cellStyle name="cg" xfId="204"/>
    <cellStyle name="Check Cell" xfId="205"/>
    <cellStyle name="CHUONG" xfId="206"/>
    <cellStyle name="Comma" xfId="207"/>
    <cellStyle name="Comma  - Style1" xfId="208"/>
    <cellStyle name="Comma  - Style2" xfId="209"/>
    <cellStyle name="Comma  - Style3" xfId="210"/>
    <cellStyle name="Comma  - Style4" xfId="211"/>
    <cellStyle name="Comma  - Style5" xfId="212"/>
    <cellStyle name="Comma  - Style6" xfId="213"/>
    <cellStyle name="Comma  - Style7" xfId="214"/>
    <cellStyle name="Comma  - Style8" xfId="215"/>
    <cellStyle name="Comma [ ,]" xfId="216"/>
    <cellStyle name="Comma [0]" xfId="217"/>
    <cellStyle name="Comma [00]" xfId="218"/>
    <cellStyle name="Comma 2" xfId="219"/>
    <cellStyle name="Comma 3" xfId="220"/>
    <cellStyle name="comma zerodec" xfId="221"/>
    <cellStyle name="Comma_Thuyet minh" xfId="222"/>
    <cellStyle name="Comma0" xfId="223"/>
    <cellStyle name="Copied" xfId="224"/>
    <cellStyle name="Currency" xfId="225"/>
    <cellStyle name="Currency [0]" xfId="226"/>
    <cellStyle name="Currency [00]" xfId="227"/>
    <cellStyle name="Currency0" xfId="228"/>
    <cellStyle name="Currency1" xfId="229"/>
    <cellStyle name="Date" xfId="230"/>
    <cellStyle name="Date Short" xfId="231"/>
    <cellStyle name="Date_Bao Cao Kiem Tra  trung bay Ke milk-yomilk CK 2" xfId="232"/>
    <cellStyle name="ddmmyy" xfId="233"/>
    <cellStyle name="DELTA" xfId="234"/>
    <cellStyle name="Dezimal [0]_68574_Materialbedarfsliste" xfId="235"/>
    <cellStyle name="Dezimal_68574_Materialbedarfsliste" xfId="236"/>
    <cellStyle name="Dollar (zero dec)" xfId="237"/>
    <cellStyle name="Emphasis 1" xfId="238"/>
    <cellStyle name="Emphasis 2" xfId="239"/>
    <cellStyle name="Emphasis 3" xfId="240"/>
    <cellStyle name="Enter Currency (0)" xfId="241"/>
    <cellStyle name="Enter Currency (2)" xfId="242"/>
    <cellStyle name="Enter Units (0)" xfId="243"/>
    <cellStyle name="Enter Units (1)" xfId="244"/>
    <cellStyle name="Enter Units (2)" xfId="245"/>
    <cellStyle name="Entered" xfId="246"/>
    <cellStyle name="Euro" xfId="247"/>
    <cellStyle name="Explanatory Text" xfId="248"/>
    <cellStyle name="f1" xfId="249"/>
    <cellStyle name="F2" xfId="250"/>
    <cellStyle name="F3" xfId="251"/>
    <cellStyle name="F4" xfId="252"/>
    <cellStyle name="F5" xfId="253"/>
    <cellStyle name="F6" xfId="254"/>
    <cellStyle name="F7" xfId="255"/>
    <cellStyle name="F8" xfId="256"/>
    <cellStyle name="Fixed" xfId="257"/>
    <cellStyle name="Followed Hyperlink" xfId="258"/>
    <cellStyle name="Good" xfId="259"/>
    <cellStyle name="Grey" xfId="260"/>
    <cellStyle name="ha" xfId="261"/>
    <cellStyle name="Head 1" xfId="262"/>
    <cellStyle name="HEADER" xfId="263"/>
    <cellStyle name="Header1" xfId="264"/>
    <cellStyle name="Header2" xfId="265"/>
    <cellStyle name="Heading 1" xfId="266"/>
    <cellStyle name="Heading 2" xfId="267"/>
    <cellStyle name="Heading 3" xfId="268"/>
    <cellStyle name="Heading 4" xfId="269"/>
    <cellStyle name="Heading1" xfId="270"/>
    <cellStyle name="Heading2" xfId="271"/>
    <cellStyle name="HEADINGS" xfId="272"/>
    <cellStyle name="HEADINGSTOP" xfId="273"/>
    <cellStyle name="headoption" xfId="274"/>
    <cellStyle name="Hoa-Scholl" xfId="275"/>
    <cellStyle name="Hyperlink" xfId="276"/>
    <cellStyle name="Input" xfId="277"/>
    <cellStyle name="Input [yellow]" xfId="278"/>
    <cellStyle name="k1" xfId="279"/>
    <cellStyle name="k2" xfId="280"/>
    <cellStyle name="Ledger 17 x 11 in" xfId="281"/>
    <cellStyle name="Line" xfId="282"/>
    <cellStyle name="linh" xfId="283"/>
    <cellStyle name="Link Currency (0)" xfId="284"/>
    <cellStyle name="Link Currency (2)" xfId="285"/>
    <cellStyle name="Link Units (0)" xfId="286"/>
    <cellStyle name="Link Units (1)" xfId="287"/>
    <cellStyle name="Link Units (2)" xfId="288"/>
    <cellStyle name="Linked Cell" xfId="289"/>
    <cellStyle name="Millares [0]_Well Timing" xfId="290"/>
    <cellStyle name="Millares_Well Timing" xfId="291"/>
    <cellStyle name="Model" xfId="292"/>
    <cellStyle name="moi" xfId="293"/>
    <cellStyle name="Moneda [0]_Well Timing" xfId="294"/>
    <cellStyle name="Moneda_Well Timing" xfId="295"/>
    <cellStyle name="Monétaire [0]_TARIFFS DB" xfId="296"/>
    <cellStyle name="Monétaire_TARIFFS DB" xfId="297"/>
    <cellStyle name="n" xfId="298"/>
    <cellStyle name="Neutral" xfId="299"/>
    <cellStyle name="New Times Roman" xfId="300"/>
    <cellStyle name="no dec" xfId="301"/>
    <cellStyle name="ÑONVÒ" xfId="302"/>
    <cellStyle name="Normal - Style1" xfId="303"/>
    <cellStyle name="Normal - 유형1" xfId="304"/>
    <cellStyle name="Normal 2" xfId="305"/>
    <cellStyle name="Normal 3" xfId="306"/>
    <cellStyle name="Normal 4" xfId="307"/>
    <cellStyle name="Normal 5" xfId="308"/>
    <cellStyle name="Normal 6" xfId="309"/>
    <cellStyle name="Normal VN" xfId="310"/>
    <cellStyle name="Normal_Sheet1" xfId="311"/>
    <cellStyle name="Normal_Sheet2" xfId="312"/>
    <cellStyle name="Note" xfId="313"/>
    <cellStyle name="Œ…‹æØ‚è [0.00]_ÆÂ¹²" xfId="314"/>
    <cellStyle name="oft Excel]&#13;&#10;Comment=open=/f ‚ðw’è‚·‚é‚ÆAƒ†[ƒU[’è‹`ŠÖ”‚ðŠÖ”“\‚è•t‚¯‚Ìˆê——‚É“o˜^‚·‚é‚±‚Æ‚ª‚Å‚«‚Ü‚·B&#13;&#10;Maximized" xfId="315"/>
    <cellStyle name="oft Excel]&#13;&#10;Comment=The open=/f lines load custom functions into the Paste Function list.&#13;&#10;Maximized=2&#13;&#10;Basics=1&#13;&#10;A" xfId="316"/>
    <cellStyle name="oft Excel]&#13;&#10;Comment=The open=/f lines load custom functions into the Paste Function list.&#13;&#10;Maximized=3&#13;&#10;Basics=1&#13;&#10;A" xfId="317"/>
    <cellStyle name="omma [0]_Mktg Prog" xfId="318"/>
    <cellStyle name="ormal_Sheet1_1" xfId="319"/>
    <cellStyle name="Output" xfId="320"/>
    <cellStyle name="paint" xfId="321"/>
    <cellStyle name="Pattern" xfId="322"/>
    <cellStyle name="per.style" xfId="323"/>
    <cellStyle name="Percent" xfId="324"/>
    <cellStyle name="Percent [0]" xfId="325"/>
    <cellStyle name="Percent [00]" xfId="326"/>
    <cellStyle name="Percent [2]" xfId="327"/>
    <cellStyle name="PrePop Currency (0)" xfId="328"/>
    <cellStyle name="PrePop Currency (2)" xfId="329"/>
    <cellStyle name="PrePop Units (0)" xfId="330"/>
    <cellStyle name="PrePop Units (1)" xfId="331"/>
    <cellStyle name="PrePop Units (2)" xfId="332"/>
    <cellStyle name="pricing" xfId="333"/>
    <cellStyle name="PSChar" xfId="334"/>
    <cellStyle name="PSHeading" xfId="335"/>
    <cellStyle name="PwC" xfId="336"/>
    <cellStyle name="regstoresfromspecstores" xfId="337"/>
    <cellStyle name="RevList" xfId="338"/>
    <cellStyle name="s]&#13;&#10;spooler=yes&#13;&#10;load=&#13;&#10;Beep=yes&#13;&#10;NullPort=None&#13;&#10;BorderWidth=3&#13;&#10;CursorBlinkRate=1200&#13;&#10;DoubleClickSpeed=452&#13;&#10;Programs=co" xfId="339"/>
    <cellStyle name="s1" xfId="340"/>
    <cellStyle name="SHADEDSTORES" xfId="341"/>
    <cellStyle name="Sheet Title" xfId="342"/>
    <cellStyle name="specstores" xfId="343"/>
    <cellStyle name="Standard_Anpassen der Amortisation" xfId="344"/>
    <cellStyle name="Style 1" xfId="345"/>
    <cellStyle name="Style Date" xfId="346"/>
    <cellStyle name="subhead" xfId="347"/>
    <cellStyle name="Subtotal" xfId="348"/>
    <cellStyle name="T" xfId="349"/>
    <cellStyle name="T_Bang tinh NAV &amp; HMTD cua VIP 8-9" xfId="350"/>
    <cellStyle name="T_Bang tinh NAV &amp; HMTD cua VIP 8-9_Thuyet minh" xfId="351"/>
    <cellStyle name="T_Bang tinh NAV va HMTD cua VIP sang 26-8" xfId="352"/>
    <cellStyle name="T_Bang tinh NAV va HMTD cua VIP sang 26-8_Thuyet minh" xfId="353"/>
    <cellStyle name="T_Bang tinh NAV va HMTD cua VIP sang 26-8_Thuyet minh_1" xfId="354"/>
    <cellStyle name="T_Bao cao kttb milk yomilkYAO-mien bac" xfId="355"/>
    <cellStyle name="T_Bao cao kttb milk yomilkYAO-mien bac_Bang tinh NAV va HMTD cua VIP 4-9" xfId="356"/>
    <cellStyle name="T_Bao cao kttb milk yomilkYAO-mien bac_Bang tinh NAV va HMTD cua VIP 4-9_Thuyet minh" xfId="357"/>
    <cellStyle name="T_Bao cao kttb milk yomilkYAO-mien bac_Bang tinh NAV va HMTD cua VIP sang 26-8" xfId="358"/>
    <cellStyle name="T_Bao cao kttb milk yomilkYAO-mien bac_Bang tinh NAV va HMTD cua VIP sang 26-8_Thuyet minh" xfId="359"/>
    <cellStyle name="T_Bao cao kttb milk yomilkYAO-mien bac_Bang tinh NAV va HMTD cua VIP sang 28-8" xfId="360"/>
    <cellStyle name="T_Bao cao kttb milk yomilkYAO-mien bac_Bang tinh NAV va HMTD cua VIP sang 28-8_Thuyet minh" xfId="361"/>
    <cellStyle name="T_Bao cao kttb milk yomilkYAO-mien bac_Bang tinh NAV va HMTD cua VIP sang 31-8" xfId="362"/>
    <cellStyle name="T_Bao cao kttb milk yomilkYAO-mien bac_Bang tinh NAV va HMTD cua VIP sang 31-8_Thuyet minh" xfId="363"/>
    <cellStyle name="T_Bao cao kttb milk yomilkYAO-mien bac_Bang tinh NAV va HMTD cua VIP sang 3-9" xfId="364"/>
    <cellStyle name="T_Bao cao kttb milk yomilkYAO-mien bac_Bang tinh NAV va HMTD cua VIP sang 3-9_Thuyet minh" xfId="365"/>
    <cellStyle name="T_Bao cao kttb milk yomilkYAO-mien bac_Theo doi BLTT mua CK" xfId="366"/>
    <cellStyle name="T_Bao cao kttb milk yomilkYAO-mien bac_Theo doi BLTT mua CK_Thuyet minh" xfId="367"/>
    <cellStyle name="T_Bao cao kttb milk yomilkYAO-mien bac_Thuyet minh" xfId="368"/>
    <cellStyle name="T_bc_km_ngay" xfId="369"/>
    <cellStyle name="T_bc_km_ngay_Bang tinh NAV va HMTD cua VIP 4-9" xfId="370"/>
    <cellStyle name="T_bc_km_ngay_Bang tinh NAV va HMTD cua VIP 4-9_Thuyet minh" xfId="371"/>
    <cellStyle name="T_bc_km_ngay_Bang tinh NAV va HMTD cua VIP sang 26-8" xfId="372"/>
    <cellStyle name="T_bc_km_ngay_Bang tinh NAV va HMTD cua VIP sang 26-8_Thuyet minh" xfId="373"/>
    <cellStyle name="T_bc_km_ngay_Bang tinh NAV va HMTD cua VIP sang 28-8" xfId="374"/>
    <cellStyle name="T_bc_km_ngay_Bang tinh NAV va HMTD cua VIP sang 28-8_Thuyet minh" xfId="375"/>
    <cellStyle name="T_bc_km_ngay_Bang tinh NAV va HMTD cua VIP sang 31-8" xfId="376"/>
    <cellStyle name="T_bc_km_ngay_Bang tinh NAV va HMTD cua VIP sang 31-8_Thuyet minh" xfId="377"/>
    <cellStyle name="T_bc_km_ngay_Bang tinh NAV va HMTD cua VIP sang 3-9" xfId="378"/>
    <cellStyle name="T_bc_km_ngay_Bang tinh NAV va HMTD cua VIP sang 3-9_Thuyet minh" xfId="379"/>
    <cellStyle name="T_bc_km_ngay_Theo doi BLTT mua CK" xfId="380"/>
    <cellStyle name="T_bc_km_ngay_Theo doi BLTT mua CK_Thuyet minh" xfId="381"/>
    <cellStyle name="T_bc_km_ngay_Thuyet minh" xfId="382"/>
    <cellStyle name="T_Book1" xfId="383"/>
    <cellStyle name="T_Book1_Bang tinh NAV va HMTD cua VIP 4-9" xfId="384"/>
    <cellStyle name="T_Book1_Bang tinh NAV va HMTD cua VIP 4-9_Thuyet minh" xfId="385"/>
    <cellStyle name="T_Book1_Bang tinh NAV va HMTD cua VIP sang 26-8" xfId="386"/>
    <cellStyle name="T_Book1_Bang tinh NAV va HMTD cua VIP sang 26-8_Thuyet minh" xfId="387"/>
    <cellStyle name="T_Book1_Bang tinh NAV va HMTD cua VIP sang 28-8" xfId="388"/>
    <cellStyle name="T_Book1_Bang tinh NAV va HMTD cua VIP sang 28-8_Thuyet minh" xfId="389"/>
    <cellStyle name="T_Book1_Bang tinh NAV va HMTD cua VIP sang 31-8" xfId="390"/>
    <cellStyle name="T_Book1_Bang tinh NAV va HMTD cua VIP sang 31-8_Thuyet minh" xfId="391"/>
    <cellStyle name="T_Book1_Bang tinh NAV va HMTD cua VIP sang 3-9" xfId="392"/>
    <cellStyle name="T_Book1_Bang tinh NAV va HMTD cua VIP sang 3-9_Thuyet minh" xfId="393"/>
    <cellStyle name="T_Book1_Theo doi BLTT mua CK" xfId="394"/>
    <cellStyle name="T_Book1_Theo doi BLTT mua CK_Thuyet minh" xfId="395"/>
    <cellStyle name="T_Book1_Thuyet minh" xfId="396"/>
    <cellStyle name="T_Cac bao cao TB  Milk-Yomilk-co Ke- CK 1-Vinh Thang" xfId="397"/>
    <cellStyle name="T_Cac bao cao TB  Milk-Yomilk-co Ke- CK 1-Vinh Thang_Bang tinh NAV va HMTD cua VIP 4-9" xfId="398"/>
    <cellStyle name="T_Cac bao cao TB  Milk-Yomilk-co Ke- CK 1-Vinh Thang_Bang tinh NAV va HMTD cua VIP 4-9_Thuyet minh" xfId="399"/>
    <cellStyle name="T_Cac bao cao TB  Milk-Yomilk-co Ke- CK 1-Vinh Thang_Bang tinh NAV va HMTD cua VIP sang 26-8" xfId="400"/>
    <cellStyle name="T_Cac bao cao TB  Milk-Yomilk-co Ke- CK 1-Vinh Thang_Bang tinh NAV va HMTD cua VIP sang 26-8_Thuyet minh" xfId="401"/>
    <cellStyle name="T_Cac bao cao TB  Milk-Yomilk-co Ke- CK 1-Vinh Thang_Bang tinh NAV va HMTD cua VIP sang 28-8" xfId="402"/>
    <cellStyle name="T_Cac bao cao TB  Milk-Yomilk-co Ke- CK 1-Vinh Thang_Bang tinh NAV va HMTD cua VIP sang 28-8_Thuyet minh" xfId="403"/>
    <cellStyle name="T_Cac bao cao TB  Milk-Yomilk-co Ke- CK 1-Vinh Thang_Bang tinh NAV va HMTD cua VIP sang 31-8" xfId="404"/>
    <cellStyle name="T_Cac bao cao TB  Milk-Yomilk-co Ke- CK 1-Vinh Thang_Bang tinh NAV va HMTD cua VIP sang 31-8_Thuyet minh" xfId="405"/>
    <cellStyle name="T_Cac bao cao TB  Milk-Yomilk-co Ke- CK 1-Vinh Thang_Bang tinh NAV va HMTD cua VIP sang 3-9" xfId="406"/>
    <cellStyle name="T_Cac bao cao TB  Milk-Yomilk-co Ke- CK 1-Vinh Thang_Bang tinh NAV va HMTD cua VIP sang 3-9_Thuyet minh" xfId="407"/>
    <cellStyle name="T_Cac bao cao TB  Milk-Yomilk-co Ke- CK 1-Vinh Thang_Theo doi BLTT mua CK" xfId="408"/>
    <cellStyle name="T_Cac bao cao TB  Milk-Yomilk-co Ke- CK 1-Vinh Thang_Theo doi BLTT mua CK_Thuyet minh" xfId="409"/>
    <cellStyle name="T_Cac bao cao TB  Milk-Yomilk-co Ke- CK 1-Vinh Thang_Thuyet minh" xfId="410"/>
    <cellStyle name="T_cham diem Milk chu ky2-ANH MINH" xfId="411"/>
    <cellStyle name="T_cham diem Milk chu ky2-ANH MINH_Bang tinh NAV va HMTD cua VIP 4-9" xfId="412"/>
    <cellStyle name="T_cham diem Milk chu ky2-ANH MINH_Bang tinh NAV va HMTD cua VIP 4-9_Thuyet minh" xfId="413"/>
    <cellStyle name="T_cham diem Milk chu ky2-ANH MINH_Bang tinh NAV va HMTD cua VIP sang 26-8" xfId="414"/>
    <cellStyle name="T_cham diem Milk chu ky2-ANH MINH_Bang tinh NAV va HMTD cua VIP sang 26-8_Thuyet minh" xfId="415"/>
    <cellStyle name="T_cham diem Milk chu ky2-ANH MINH_Bang tinh NAV va HMTD cua VIP sang 28-8" xfId="416"/>
    <cellStyle name="T_cham diem Milk chu ky2-ANH MINH_Bang tinh NAV va HMTD cua VIP sang 28-8_Thuyet minh" xfId="417"/>
    <cellStyle name="T_cham diem Milk chu ky2-ANH MINH_Bang tinh NAV va HMTD cua VIP sang 31-8" xfId="418"/>
    <cellStyle name="T_cham diem Milk chu ky2-ANH MINH_Bang tinh NAV va HMTD cua VIP sang 31-8_Thuyet minh" xfId="419"/>
    <cellStyle name="T_cham diem Milk chu ky2-ANH MINH_Bang tinh NAV va HMTD cua VIP sang 3-9" xfId="420"/>
    <cellStyle name="T_cham diem Milk chu ky2-ANH MINH_Bang tinh NAV va HMTD cua VIP sang 3-9_Thuyet minh" xfId="421"/>
    <cellStyle name="T_cham diem Milk chu ky2-ANH MINH_Theo doi BLTT mua CK" xfId="422"/>
    <cellStyle name="T_cham diem Milk chu ky2-ANH MINH_Theo doi BLTT mua CK_Thuyet minh" xfId="423"/>
    <cellStyle name="T_cham diem Milk chu ky2-ANH MINH_Thuyet minh" xfId="424"/>
    <cellStyle name="T_cham trung bay ck 1 m.Bac milk co ke 2" xfId="425"/>
    <cellStyle name="T_cham trung bay ck 1 m.Bac milk co ke 2_Bang tinh NAV va HMTD cua VIP 4-9" xfId="426"/>
    <cellStyle name="T_cham trung bay ck 1 m.Bac milk co ke 2_Bang tinh NAV va HMTD cua VIP 4-9_Thuyet minh" xfId="427"/>
    <cellStyle name="T_cham trung bay ck 1 m.Bac milk co ke 2_Bang tinh NAV va HMTD cua VIP sang 26-8" xfId="428"/>
    <cellStyle name="T_cham trung bay ck 1 m.Bac milk co ke 2_Bang tinh NAV va HMTD cua VIP sang 26-8_Thuyet minh" xfId="429"/>
    <cellStyle name="T_cham trung bay ck 1 m.Bac milk co ke 2_Bang tinh NAV va HMTD cua VIP sang 28-8" xfId="430"/>
    <cellStyle name="T_cham trung bay ck 1 m.Bac milk co ke 2_Bang tinh NAV va HMTD cua VIP sang 28-8_Thuyet minh" xfId="431"/>
    <cellStyle name="T_cham trung bay ck 1 m.Bac milk co ke 2_Bang tinh NAV va HMTD cua VIP sang 31-8" xfId="432"/>
    <cellStyle name="T_cham trung bay ck 1 m.Bac milk co ke 2_Bang tinh NAV va HMTD cua VIP sang 31-8_Thuyet minh" xfId="433"/>
    <cellStyle name="T_cham trung bay ck 1 m.Bac milk co ke 2_Bang tinh NAV va HMTD cua VIP sang 3-9" xfId="434"/>
    <cellStyle name="T_cham trung bay ck 1 m.Bac milk co ke 2_Bang tinh NAV va HMTD cua VIP sang 3-9_Thuyet minh" xfId="435"/>
    <cellStyle name="T_cham trung bay ck 1 m.Bac milk co ke 2_Theo doi BLTT mua CK" xfId="436"/>
    <cellStyle name="T_cham trung bay ck 1 m.Bac milk co ke 2_Theo doi BLTT mua CK_Thuyet minh" xfId="437"/>
    <cellStyle name="T_cham trung bay ck 1 m.Bac milk co ke 2_Thuyet minh" xfId="438"/>
    <cellStyle name="T_cham trung bay yao smart milk ck 2 mien Bac" xfId="439"/>
    <cellStyle name="T_cham trung bay yao smart milk ck 2 mien Bac_Bang tinh NAV va HMTD cua VIP 4-9" xfId="440"/>
    <cellStyle name="T_cham trung bay yao smart milk ck 2 mien Bac_Bang tinh NAV va HMTD cua VIP 4-9_Thuyet minh" xfId="441"/>
    <cellStyle name="T_cham trung bay yao smart milk ck 2 mien Bac_Bang tinh NAV va HMTD cua VIP sang 26-8" xfId="442"/>
    <cellStyle name="T_cham trung bay yao smart milk ck 2 mien Bac_Bang tinh NAV va HMTD cua VIP sang 26-8_Thuyet minh" xfId="443"/>
    <cellStyle name="T_cham trung bay yao smart milk ck 2 mien Bac_Bang tinh NAV va HMTD cua VIP sang 28-8" xfId="444"/>
    <cellStyle name="T_cham trung bay yao smart milk ck 2 mien Bac_Bang tinh NAV va HMTD cua VIP sang 28-8_Thuyet minh" xfId="445"/>
    <cellStyle name="T_cham trung bay yao smart milk ck 2 mien Bac_Bang tinh NAV va HMTD cua VIP sang 31-8" xfId="446"/>
    <cellStyle name="T_cham trung bay yao smart milk ck 2 mien Bac_Bang tinh NAV va HMTD cua VIP sang 31-8_Thuyet minh" xfId="447"/>
    <cellStyle name="T_cham trung bay yao smart milk ck 2 mien Bac_Bang tinh NAV va HMTD cua VIP sang 3-9" xfId="448"/>
    <cellStyle name="T_cham trung bay yao smart milk ck 2 mien Bac_Bang tinh NAV va HMTD cua VIP sang 3-9_Thuyet minh" xfId="449"/>
    <cellStyle name="T_cham trung bay yao smart milk ck 2 mien Bac_Theo doi BLTT mua CK" xfId="450"/>
    <cellStyle name="T_cham trung bay yao smart milk ck 2 mien Bac_Theo doi BLTT mua CK_Thuyet minh" xfId="451"/>
    <cellStyle name="T_cham trung bay yao smart milk ck 2 mien Bac_Thuyet minh" xfId="452"/>
    <cellStyle name="T_danh sach chua nop bcao trung bay sua chua  tinh den 1-3-06" xfId="453"/>
    <cellStyle name="T_danh sach chua nop bcao trung bay sua chua  tinh den 1-3-06_Bang tinh NAV va HMTD cua VIP 4-9" xfId="454"/>
    <cellStyle name="T_danh sach chua nop bcao trung bay sua chua  tinh den 1-3-06_Bang tinh NAV va HMTD cua VIP 4-9_Thuyet minh" xfId="455"/>
    <cellStyle name="T_danh sach chua nop bcao trung bay sua chua  tinh den 1-3-06_Bang tinh NAV va HMTD cua VIP sang 26-8" xfId="456"/>
    <cellStyle name="T_danh sach chua nop bcao trung bay sua chua  tinh den 1-3-06_Bang tinh NAV va HMTD cua VIP sang 26-8_Thuyet minh" xfId="457"/>
    <cellStyle name="T_danh sach chua nop bcao trung bay sua chua  tinh den 1-3-06_Bang tinh NAV va HMTD cua VIP sang 28-8" xfId="458"/>
    <cellStyle name="T_danh sach chua nop bcao trung bay sua chua  tinh den 1-3-06_Bang tinh NAV va HMTD cua VIP sang 28-8_Thuyet minh" xfId="459"/>
    <cellStyle name="T_danh sach chua nop bcao trung bay sua chua  tinh den 1-3-06_Bang tinh NAV va HMTD cua VIP sang 31-8" xfId="460"/>
    <cellStyle name="T_danh sach chua nop bcao trung bay sua chua  tinh den 1-3-06_Bang tinh NAV va HMTD cua VIP sang 31-8_Thuyet minh" xfId="461"/>
    <cellStyle name="T_danh sach chua nop bcao trung bay sua chua  tinh den 1-3-06_Bang tinh NAV va HMTD cua VIP sang 3-9" xfId="462"/>
    <cellStyle name="T_danh sach chua nop bcao trung bay sua chua  tinh den 1-3-06_Bang tinh NAV va HMTD cua VIP sang 3-9_Thuyet minh" xfId="463"/>
    <cellStyle name="T_danh sach chua nop bcao trung bay sua chua  tinh den 1-3-06_Theo doi BLTT mua CK" xfId="464"/>
    <cellStyle name="T_danh sach chua nop bcao trung bay sua chua  tinh den 1-3-06_Theo doi BLTT mua CK_Thuyet minh" xfId="465"/>
    <cellStyle name="T_danh sach chua nop bcao trung bay sua chua  tinh den 1-3-06_Thuyet minh" xfId="466"/>
    <cellStyle name="T_Danh sach KH TB MilkYomilk Yao  Smart chu ky 2-Vinh Thang" xfId="467"/>
    <cellStyle name="T_Danh sach KH TB MilkYomilk Yao  Smart chu ky 2-Vinh Thang_Bang tinh NAV va HMTD cua VIP 4-9" xfId="468"/>
    <cellStyle name="T_Danh sach KH TB MilkYomilk Yao  Smart chu ky 2-Vinh Thang_Bang tinh NAV va HMTD cua VIP 4-9_Thuyet minh" xfId="469"/>
    <cellStyle name="T_Danh sach KH TB MilkYomilk Yao  Smart chu ky 2-Vinh Thang_Bang tinh NAV va HMTD cua VIP sang 26-8" xfId="470"/>
    <cellStyle name="T_Danh sach KH TB MilkYomilk Yao  Smart chu ky 2-Vinh Thang_Bang tinh NAV va HMTD cua VIP sang 26-8_Thuyet minh" xfId="471"/>
    <cellStyle name="T_Danh sach KH TB MilkYomilk Yao  Smart chu ky 2-Vinh Thang_Bang tinh NAV va HMTD cua VIP sang 28-8" xfId="472"/>
    <cellStyle name="T_Danh sach KH TB MilkYomilk Yao  Smart chu ky 2-Vinh Thang_Bang tinh NAV va HMTD cua VIP sang 28-8_Thuyet minh" xfId="473"/>
    <cellStyle name="T_Danh sach KH TB MilkYomilk Yao  Smart chu ky 2-Vinh Thang_Bang tinh NAV va HMTD cua VIP sang 31-8" xfId="474"/>
    <cellStyle name="T_Danh sach KH TB MilkYomilk Yao  Smart chu ky 2-Vinh Thang_Bang tinh NAV va HMTD cua VIP sang 31-8_Thuyet minh" xfId="475"/>
    <cellStyle name="T_Danh sach KH TB MilkYomilk Yao  Smart chu ky 2-Vinh Thang_Bang tinh NAV va HMTD cua VIP sang 3-9" xfId="476"/>
    <cellStyle name="T_Danh sach KH TB MilkYomilk Yao  Smart chu ky 2-Vinh Thang_Bang tinh NAV va HMTD cua VIP sang 3-9_Thuyet minh" xfId="477"/>
    <cellStyle name="T_Danh sach KH TB MilkYomilk Yao  Smart chu ky 2-Vinh Thang_Theo doi BLTT mua CK" xfId="478"/>
    <cellStyle name="T_Danh sach KH TB MilkYomilk Yao  Smart chu ky 2-Vinh Thang_Theo doi BLTT mua CK_Thuyet minh" xfId="479"/>
    <cellStyle name="T_Danh sach KH TB MilkYomilk Yao  Smart chu ky 2-Vinh Thang_Thuyet minh" xfId="480"/>
    <cellStyle name="T_Danh sach KH trung bay MilkYomilk co ke chu ky 2-Vinh Thang" xfId="481"/>
    <cellStyle name="T_Danh sach KH trung bay MilkYomilk co ke chu ky 2-Vinh Thang_Bang tinh NAV va HMTD cua VIP 4-9" xfId="482"/>
    <cellStyle name="T_Danh sach KH trung bay MilkYomilk co ke chu ky 2-Vinh Thang_Bang tinh NAV va HMTD cua VIP 4-9_Thuyet minh" xfId="483"/>
    <cellStyle name="T_Danh sach KH trung bay MilkYomilk co ke chu ky 2-Vinh Thang_Bang tinh NAV va HMTD cua VIP sang 26-8" xfId="484"/>
    <cellStyle name="T_Danh sach KH trung bay MilkYomilk co ke chu ky 2-Vinh Thang_Bang tinh NAV va HMTD cua VIP sang 26-8_Thuyet minh" xfId="485"/>
    <cellStyle name="T_Danh sach KH trung bay MilkYomilk co ke chu ky 2-Vinh Thang_Bang tinh NAV va HMTD cua VIP sang 28-8" xfId="486"/>
    <cellStyle name="T_Danh sach KH trung bay MilkYomilk co ke chu ky 2-Vinh Thang_Bang tinh NAV va HMTD cua VIP sang 28-8_Thuyet minh" xfId="487"/>
    <cellStyle name="T_Danh sach KH trung bay MilkYomilk co ke chu ky 2-Vinh Thang_Bang tinh NAV va HMTD cua VIP sang 31-8" xfId="488"/>
    <cellStyle name="T_Danh sach KH trung bay MilkYomilk co ke chu ky 2-Vinh Thang_Bang tinh NAV va HMTD cua VIP sang 31-8_Thuyet minh" xfId="489"/>
    <cellStyle name="T_Danh sach KH trung bay MilkYomilk co ke chu ky 2-Vinh Thang_Bang tinh NAV va HMTD cua VIP sang 3-9" xfId="490"/>
    <cellStyle name="T_Danh sach KH trung bay MilkYomilk co ke chu ky 2-Vinh Thang_Bang tinh NAV va HMTD cua VIP sang 3-9_Thuyet minh" xfId="491"/>
    <cellStyle name="T_Danh sach KH trung bay MilkYomilk co ke chu ky 2-Vinh Thang_Theo doi BLTT mua CK" xfId="492"/>
    <cellStyle name="T_Danh sach KH trung bay MilkYomilk co ke chu ky 2-Vinh Thang_Theo doi BLTT mua CK_Thuyet minh" xfId="493"/>
    <cellStyle name="T_Danh sach KH trung bay MilkYomilk co ke chu ky 2-Vinh Thang_Thuyet minh" xfId="494"/>
    <cellStyle name="T_DSACH MILK YO MILK CK 2 M.BAC" xfId="495"/>
    <cellStyle name="T_DSACH MILK YO MILK CK 2 M.BAC_Bang tinh NAV va HMTD cua VIP 4-9" xfId="496"/>
    <cellStyle name="T_DSACH MILK YO MILK CK 2 M.BAC_Bang tinh NAV va HMTD cua VIP 4-9_Thuyet minh" xfId="497"/>
    <cellStyle name="T_DSACH MILK YO MILK CK 2 M.BAC_Bang tinh NAV va HMTD cua VIP sang 26-8" xfId="498"/>
    <cellStyle name="T_DSACH MILK YO MILK CK 2 M.BAC_Bang tinh NAV va HMTD cua VIP sang 26-8_Thuyet minh" xfId="499"/>
    <cellStyle name="T_DSACH MILK YO MILK CK 2 M.BAC_Bang tinh NAV va HMTD cua VIP sang 28-8" xfId="500"/>
    <cellStyle name="T_DSACH MILK YO MILK CK 2 M.BAC_Bang tinh NAV va HMTD cua VIP sang 28-8_Thuyet minh" xfId="501"/>
    <cellStyle name="T_DSACH MILK YO MILK CK 2 M.BAC_Bang tinh NAV va HMTD cua VIP sang 31-8" xfId="502"/>
    <cellStyle name="T_DSACH MILK YO MILK CK 2 M.BAC_Bang tinh NAV va HMTD cua VIP sang 31-8_Thuyet minh" xfId="503"/>
    <cellStyle name="T_DSACH MILK YO MILK CK 2 M.BAC_Bang tinh NAV va HMTD cua VIP sang 3-9" xfId="504"/>
    <cellStyle name="T_DSACH MILK YO MILK CK 2 M.BAC_Bang tinh NAV va HMTD cua VIP sang 3-9_Thuyet minh" xfId="505"/>
    <cellStyle name="T_DSACH MILK YO MILK CK 2 M.BAC_Theo doi BLTT mua CK" xfId="506"/>
    <cellStyle name="T_DSACH MILK YO MILK CK 2 M.BAC_Theo doi BLTT mua CK_Thuyet minh" xfId="507"/>
    <cellStyle name="T_DSACH MILK YO MILK CK 2 M.BAC_Thuyet minh" xfId="508"/>
    <cellStyle name="T_DSKH Tbay Milk , Yomilk CK 2 Vu Thi Hanh" xfId="509"/>
    <cellStyle name="T_DSKH Tbay Milk , Yomilk CK 2 Vu Thi Hanh_Bang tinh NAV va HMTD cua VIP 4-9" xfId="510"/>
    <cellStyle name="T_DSKH Tbay Milk , Yomilk CK 2 Vu Thi Hanh_Bang tinh NAV va HMTD cua VIP 4-9_Thuyet minh" xfId="511"/>
    <cellStyle name="T_DSKH Tbay Milk , Yomilk CK 2 Vu Thi Hanh_Bang tinh NAV va HMTD cua VIP sang 26-8" xfId="512"/>
    <cellStyle name="T_DSKH Tbay Milk , Yomilk CK 2 Vu Thi Hanh_Bang tinh NAV va HMTD cua VIP sang 26-8_Thuyet minh" xfId="513"/>
    <cellStyle name="T_DSKH Tbay Milk , Yomilk CK 2 Vu Thi Hanh_Bang tinh NAV va HMTD cua VIP sang 28-8" xfId="514"/>
    <cellStyle name="T_DSKH Tbay Milk , Yomilk CK 2 Vu Thi Hanh_Bang tinh NAV va HMTD cua VIP sang 28-8_Thuyet minh" xfId="515"/>
    <cellStyle name="T_DSKH Tbay Milk , Yomilk CK 2 Vu Thi Hanh_Bang tinh NAV va HMTD cua VIP sang 31-8" xfId="516"/>
    <cellStyle name="T_DSKH Tbay Milk , Yomilk CK 2 Vu Thi Hanh_Bang tinh NAV va HMTD cua VIP sang 31-8_Thuyet minh" xfId="517"/>
    <cellStyle name="T_DSKH Tbay Milk , Yomilk CK 2 Vu Thi Hanh_Bang tinh NAV va HMTD cua VIP sang 3-9" xfId="518"/>
    <cellStyle name="T_DSKH Tbay Milk , Yomilk CK 2 Vu Thi Hanh_Bang tinh NAV va HMTD cua VIP sang 3-9_Thuyet minh" xfId="519"/>
    <cellStyle name="T_DSKH Tbay Milk , Yomilk CK 2 Vu Thi Hanh_Theo doi BLTT mua CK" xfId="520"/>
    <cellStyle name="T_DSKH Tbay Milk , Yomilk CK 2 Vu Thi Hanh_Theo doi BLTT mua CK_Thuyet minh" xfId="521"/>
    <cellStyle name="T_DSKH Tbay Milk , Yomilk CK 2 Vu Thi Hanh_Thuyet minh" xfId="522"/>
    <cellStyle name="T_form ton kho CK 2 tuan 8" xfId="523"/>
    <cellStyle name="T_form ton kho CK 2 tuan 8_Bang tinh NAV va HMTD cua VIP 4-9" xfId="524"/>
    <cellStyle name="T_form ton kho CK 2 tuan 8_Bang tinh NAV va HMTD cua VIP 4-9_Thuyet minh" xfId="525"/>
    <cellStyle name="T_form ton kho CK 2 tuan 8_Bang tinh NAV va HMTD cua VIP sang 26-8" xfId="526"/>
    <cellStyle name="T_form ton kho CK 2 tuan 8_Bang tinh NAV va HMTD cua VIP sang 26-8_Thuyet minh" xfId="527"/>
    <cellStyle name="T_form ton kho CK 2 tuan 8_Bang tinh NAV va HMTD cua VIP sang 28-8" xfId="528"/>
    <cellStyle name="T_form ton kho CK 2 tuan 8_Bang tinh NAV va HMTD cua VIP sang 28-8_Thuyet minh" xfId="529"/>
    <cellStyle name="T_form ton kho CK 2 tuan 8_Bang tinh NAV va HMTD cua VIP sang 31-8" xfId="530"/>
    <cellStyle name="T_form ton kho CK 2 tuan 8_Bang tinh NAV va HMTD cua VIP sang 31-8_Thuyet minh" xfId="531"/>
    <cellStyle name="T_form ton kho CK 2 tuan 8_Bang tinh NAV va HMTD cua VIP sang 3-9" xfId="532"/>
    <cellStyle name="T_form ton kho CK 2 tuan 8_Bang tinh NAV va HMTD cua VIP sang 3-9_Thuyet minh" xfId="533"/>
    <cellStyle name="T_form ton kho CK 2 tuan 8_Theo doi BLTT mua CK" xfId="534"/>
    <cellStyle name="T_form ton kho CK 2 tuan 8_Theo doi BLTT mua CK_Thuyet minh" xfId="535"/>
    <cellStyle name="T_form ton kho CK 2 tuan 8_Thuyet minh" xfId="536"/>
    <cellStyle name="T_gt " xfId="537"/>
    <cellStyle name="T_gt _Bang tinh NAV va HMTD cua VIP 4-9" xfId="538"/>
    <cellStyle name="T_gt _Bang tinh NAV va HMTD cua VIP 4-9_Thuyet minh" xfId="539"/>
    <cellStyle name="T_gt _Bang tinh NAV va HMTD cua VIP sang 26-8" xfId="540"/>
    <cellStyle name="T_gt _Bang tinh NAV va HMTD cua VIP sang 26-8_Thuyet minh" xfId="541"/>
    <cellStyle name="T_gt _Bang tinh NAV va HMTD cua VIP sang 28-8" xfId="542"/>
    <cellStyle name="T_gt _Bang tinh NAV va HMTD cua VIP sang 28-8_Thuyet minh" xfId="543"/>
    <cellStyle name="T_gt _Bang tinh NAV va HMTD cua VIP sang 31-8" xfId="544"/>
    <cellStyle name="T_gt _Bang tinh NAV va HMTD cua VIP sang 31-8_Thuyet minh" xfId="545"/>
    <cellStyle name="T_gt _Bang tinh NAV va HMTD cua VIP sang 3-9" xfId="546"/>
    <cellStyle name="T_gt _Bang tinh NAV va HMTD cua VIP sang 3-9_Thuyet minh" xfId="547"/>
    <cellStyle name="T_gt _Theo doi BLTT mua CK" xfId="548"/>
    <cellStyle name="T_gt _Theo doi BLTT mua CK_Thuyet minh" xfId="549"/>
    <cellStyle name="T_gt _Thuyet minh" xfId="550"/>
    <cellStyle name="T_NPP Khanh Vinh Thai Nguyen - BC KTTB_CTrinh_TB__20_loc__Milk_Yomilk_CK1" xfId="551"/>
    <cellStyle name="T_NPP Khanh Vinh Thai Nguyen - BC KTTB_CTrinh_TB__20_loc__Milk_Yomilk_CK1_Bang tinh NAV va HMTD cua VIP 4-9" xfId="552"/>
    <cellStyle name="T_NPP Khanh Vinh Thai Nguyen - BC KTTB_CTrinh_TB__20_loc__Milk_Yomilk_CK1_Bang tinh NAV va HMTD cua VIP 4-9_Thuyet minh" xfId="553"/>
    <cellStyle name="T_NPP Khanh Vinh Thai Nguyen - BC KTTB_CTrinh_TB__20_loc__Milk_Yomilk_CK1_Bang tinh NAV va HMTD cua VIP sang 26-8" xfId="554"/>
    <cellStyle name="T_NPP Khanh Vinh Thai Nguyen - BC KTTB_CTrinh_TB__20_loc__Milk_Yomilk_CK1_Bang tinh NAV va HMTD cua VIP sang 26-8_Thuyet minh" xfId="555"/>
    <cellStyle name="T_NPP Khanh Vinh Thai Nguyen - BC KTTB_CTrinh_TB__20_loc__Milk_Yomilk_CK1_Bang tinh NAV va HMTD cua VIP sang 28-8" xfId="556"/>
    <cellStyle name="T_NPP Khanh Vinh Thai Nguyen - BC KTTB_CTrinh_TB__20_loc__Milk_Yomilk_CK1_Bang tinh NAV va HMTD cua VIP sang 28-8_Thuyet minh" xfId="557"/>
    <cellStyle name="T_NPP Khanh Vinh Thai Nguyen - BC KTTB_CTrinh_TB__20_loc__Milk_Yomilk_CK1_Bang tinh NAV va HMTD cua VIP sang 31-8" xfId="558"/>
    <cellStyle name="T_NPP Khanh Vinh Thai Nguyen - BC KTTB_CTrinh_TB__20_loc__Milk_Yomilk_CK1_Bang tinh NAV va HMTD cua VIP sang 31-8_Thuyet minh" xfId="559"/>
    <cellStyle name="T_NPP Khanh Vinh Thai Nguyen - BC KTTB_CTrinh_TB__20_loc__Milk_Yomilk_CK1_Bang tinh NAV va HMTD cua VIP sang 3-9" xfId="560"/>
    <cellStyle name="T_NPP Khanh Vinh Thai Nguyen - BC KTTB_CTrinh_TB__20_loc__Milk_Yomilk_CK1_Bang tinh NAV va HMTD cua VIP sang 3-9_Thuyet minh" xfId="561"/>
    <cellStyle name="T_NPP Khanh Vinh Thai Nguyen - BC KTTB_CTrinh_TB__20_loc__Milk_Yomilk_CK1_Theo doi BLTT mua CK" xfId="562"/>
    <cellStyle name="T_NPP Khanh Vinh Thai Nguyen - BC KTTB_CTrinh_TB__20_loc__Milk_Yomilk_CK1_Theo doi BLTT mua CK_Thuyet minh" xfId="563"/>
    <cellStyle name="T_NPP Khanh Vinh Thai Nguyen - BC KTTB_CTrinh_TB__20_loc__Milk_Yomilk_CK1_Thuyet minh" xfId="564"/>
    <cellStyle name="T_Sheet1" xfId="565"/>
    <cellStyle name="T_Sheet1_Bang tinh NAV va HMTD cua VIP 4-9" xfId="566"/>
    <cellStyle name="T_Sheet1_Bang tinh NAV va HMTD cua VIP 4-9_Thuyet minh" xfId="567"/>
    <cellStyle name="T_Sheet1_Bang tinh NAV va HMTD cua VIP sang 26-8" xfId="568"/>
    <cellStyle name="T_Sheet1_Bang tinh NAV va HMTD cua VIP sang 26-8_Thuyet minh" xfId="569"/>
    <cellStyle name="T_Sheet1_Bang tinh NAV va HMTD cua VIP sang 28-8" xfId="570"/>
    <cellStyle name="T_Sheet1_Bang tinh NAV va HMTD cua VIP sang 28-8_Thuyet minh" xfId="571"/>
    <cellStyle name="T_Sheet1_Bang tinh NAV va HMTD cua VIP sang 31-8" xfId="572"/>
    <cellStyle name="T_Sheet1_Bang tinh NAV va HMTD cua VIP sang 31-8_Thuyet minh" xfId="573"/>
    <cellStyle name="T_Sheet1_Bang tinh NAV va HMTD cua VIP sang 3-9" xfId="574"/>
    <cellStyle name="T_Sheet1_Bang tinh NAV va HMTD cua VIP sang 3-9_Thuyet minh" xfId="575"/>
    <cellStyle name="T_Sheet1_Theo doi BLTT mua CK" xfId="576"/>
    <cellStyle name="T_Sheet1_Theo doi BLTT mua CK_Thuyet minh" xfId="577"/>
    <cellStyle name="T_Sheet1_Thuyet minh" xfId="578"/>
    <cellStyle name="T_sua chua cham trung bay  mien Bac" xfId="579"/>
    <cellStyle name="T_sua chua cham trung bay  mien Bac_Bang tinh NAV va HMTD cua VIP 4-9" xfId="580"/>
    <cellStyle name="T_sua chua cham trung bay  mien Bac_Bang tinh NAV va HMTD cua VIP 4-9_Thuyet minh" xfId="581"/>
    <cellStyle name="T_sua chua cham trung bay  mien Bac_Bang tinh NAV va HMTD cua VIP sang 26-8" xfId="582"/>
    <cellStyle name="T_sua chua cham trung bay  mien Bac_Bang tinh NAV va HMTD cua VIP sang 26-8_Thuyet minh" xfId="583"/>
    <cellStyle name="T_sua chua cham trung bay  mien Bac_Bang tinh NAV va HMTD cua VIP sang 28-8" xfId="584"/>
    <cellStyle name="T_sua chua cham trung bay  mien Bac_Bang tinh NAV va HMTD cua VIP sang 28-8_Thuyet minh" xfId="585"/>
    <cellStyle name="T_sua chua cham trung bay  mien Bac_Bang tinh NAV va HMTD cua VIP sang 31-8" xfId="586"/>
    <cellStyle name="T_sua chua cham trung bay  mien Bac_Bang tinh NAV va HMTD cua VIP sang 31-8_Thuyet minh" xfId="587"/>
    <cellStyle name="T_sua chua cham trung bay  mien Bac_Bang tinh NAV va HMTD cua VIP sang 3-9" xfId="588"/>
    <cellStyle name="T_sua chua cham trung bay  mien Bac_Bang tinh NAV va HMTD cua VIP sang 3-9_Thuyet minh" xfId="589"/>
    <cellStyle name="T_sua chua cham trung bay  mien Bac_Theo doi BLTT mua CK" xfId="590"/>
    <cellStyle name="T_sua chua cham trung bay  mien Bac_Theo doi BLTT mua CK_Thuyet minh" xfId="591"/>
    <cellStyle name="T_sua chua cham trung bay  mien Bac_Thuyet minh" xfId="592"/>
    <cellStyle name="T_Thang 11" xfId="593"/>
    <cellStyle name="T_Thang 11_Bang tinh NAV va HMTD cua VIP 4-9" xfId="594"/>
    <cellStyle name="T_Thang 11_Bang tinh NAV va HMTD cua VIP 4-9_Thuyet minh" xfId="595"/>
    <cellStyle name="T_Thang 11_Bang tinh NAV va HMTD cua VIP sang 26-8" xfId="596"/>
    <cellStyle name="T_Thang 11_Bang tinh NAV va HMTD cua VIP sang 26-8_Thuyet minh" xfId="597"/>
    <cellStyle name="T_Thang 11_Bang tinh NAV va HMTD cua VIP sang 28-8" xfId="598"/>
    <cellStyle name="T_Thang 11_Bang tinh NAV va HMTD cua VIP sang 28-8_Thuyet minh" xfId="599"/>
    <cellStyle name="T_Thang 11_Bang tinh NAV va HMTD cua VIP sang 31-8" xfId="600"/>
    <cellStyle name="T_Thang 11_Bang tinh NAV va HMTD cua VIP sang 31-8_Thuyet minh" xfId="601"/>
    <cellStyle name="T_Thang 11_Bang tinh NAV va HMTD cua VIP sang 3-9" xfId="602"/>
    <cellStyle name="T_Thang 11_Bang tinh NAV va HMTD cua VIP sang 3-9_Thuyet minh" xfId="603"/>
    <cellStyle name="T_Thang 11_Theo doi BLTT mua CK" xfId="604"/>
    <cellStyle name="T_Thang 11_Theo doi BLTT mua CK_Thuyet minh" xfId="605"/>
    <cellStyle name="T_Thang 11_Thuyet minh" xfId="606"/>
    <cellStyle name="T_Theo doi BLTT mua CK" xfId="607"/>
    <cellStyle name="T_Theo doi BLTT mua CK_Thuyet minh" xfId="608"/>
    <cellStyle name="T_Theo doi BLTT mua CK_Thuyet minh_1" xfId="609"/>
    <cellStyle name="T_Thuyet minh" xfId="610"/>
    <cellStyle name="T_Thuyet minh_1" xfId="611"/>
    <cellStyle name="T_TX200701" xfId="612"/>
    <cellStyle name="T_TX200701_Bang tinh NAV va HMTD cua VIP 4-9" xfId="613"/>
    <cellStyle name="T_TX200701_Bang tinh NAV va HMTD cua VIP 4-9_Thuyet minh" xfId="614"/>
    <cellStyle name="T_TX200701_Bang tinh NAV va HMTD cua VIP sang 26-8" xfId="615"/>
    <cellStyle name="T_TX200701_Bang tinh NAV va HMTD cua VIP sang 26-8_Thuyet minh" xfId="616"/>
    <cellStyle name="T_TX200701_Bang tinh NAV va HMTD cua VIP sang 28-8" xfId="617"/>
    <cellStyle name="T_TX200701_Bang tinh NAV va HMTD cua VIP sang 28-8_Thuyet minh" xfId="618"/>
    <cellStyle name="T_TX200701_Bang tinh NAV va HMTD cua VIP sang 31-8" xfId="619"/>
    <cellStyle name="T_TX200701_Bang tinh NAV va HMTD cua VIP sang 31-8_Thuyet minh" xfId="620"/>
    <cellStyle name="T_TX200701_Bang tinh NAV va HMTD cua VIP sang 3-9" xfId="621"/>
    <cellStyle name="T_TX200701_Bang tinh NAV va HMTD cua VIP sang 3-9_Thuyet minh" xfId="622"/>
    <cellStyle name="T_TX200701_Theo doi BLTT mua CK" xfId="623"/>
    <cellStyle name="T_TX200701_Theo doi BLTT mua CK_Thuyet minh" xfId="624"/>
    <cellStyle name="T_TX200701_Thuyet minh" xfId="625"/>
    <cellStyle name="T_ZCRT11" xfId="626"/>
    <cellStyle name="T_ZCRT11_Bang tinh NAV &amp; HMTD cua VIP 8-9" xfId="627"/>
    <cellStyle name="T_ZCRT11_Bang tinh NAV &amp; HMTD cua VIP 8-9_Thuyet minh" xfId="628"/>
    <cellStyle name="T_ZCRT11_Bang tinh NAV va HMTD cua VIP sang 26-8" xfId="629"/>
    <cellStyle name="T_ZCRT11_Bang tinh NAV va HMTD cua VIP sang 26-8_Thuyet minh" xfId="630"/>
    <cellStyle name="T_ZCRT11_Bang tinh NAV va HMTD cua VIP sang 26-8_Thuyet minh_1" xfId="631"/>
    <cellStyle name="T_ZCRT11_Theo doi BLTT mua CK" xfId="632"/>
    <cellStyle name="T_ZCRT11_Theo doi BLTT mua CK_Thuyet minh" xfId="633"/>
    <cellStyle name="T_ZCRT11_Theo doi BLTT mua CK_Thuyet minh_1" xfId="634"/>
    <cellStyle name="T_ZCRT11_Thuyet minh" xfId="635"/>
    <cellStyle name="T_ZCRT11_Thuyet minh_1" xfId="636"/>
    <cellStyle name="T_ZWAT11" xfId="637"/>
    <cellStyle name="T_ZWAT11_Bang tinh NAV &amp; HMTD cua VIP 8-9" xfId="638"/>
    <cellStyle name="T_ZWAT11_Bang tinh NAV &amp; HMTD cua VIP 8-9_Thuyet minh" xfId="639"/>
    <cellStyle name="T_ZWAT11_Bang tinh NAV va HMTD cua VIP sang 26-8" xfId="640"/>
    <cellStyle name="T_ZWAT11_Bang tinh NAV va HMTD cua VIP sang 26-8_Thuyet minh" xfId="641"/>
    <cellStyle name="T_ZWAT11_Bang tinh NAV va HMTD cua VIP sang 26-8_Thuyet minh_1" xfId="642"/>
    <cellStyle name="T_ZWAT11_Theo doi BLTT mua CK" xfId="643"/>
    <cellStyle name="T_ZWAT11_Theo doi BLTT mua CK_Thuyet minh" xfId="644"/>
    <cellStyle name="T_ZWAT11_Theo doi BLTT mua CK_Thuyet minh_1" xfId="645"/>
    <cellStyle name="T_ZWAT11_Thuyet minh" xfId="646"/>
    <cellStyle name="T_ZWAT11_Thuyet minh_1" xfId="647"/>
    <cellStyle name="TD1" xfId="648"/>
    <cellStyle name="Text Indent A" xfId="649"/>
    <cellStyle name="Text Indent B" xfId="650"/>
    <cellStyle name="Text Indent C" xfId="651"/>
    <cellStyle name="th" xfId="652"/>
    <cellStyle name="þ_x001D_ð¤_x000C_" xfId="653"/>
    <cellStyle name="þ_x001D_ð¤_x000C_¯" xfId="654"/>
    <cellStyle name="þ_x001D_ð¤_x000C_¯þ_x0014_&#13;" xfId="655"/>
    <cellStyle name="þ_x001D_ð¤_x000C_¯þ_x0014_&#13;¨þU" xfId="656"/>
    <cellStyle name="þ_x001D_ð¤_x000C_¯þ_x0014_&#13;¨þU_x0001_" xfId="657"/>
    <cellStyle name="þ_x001D_ð¤_x000C_¯þ_x0014_&#13;¨þU_x0001_À_x0004_" xfId="658"/>
    <cellStyle name="þ_x001D_ð¤_x000C_¯þ_x0014_&#13;¨þU_x0001_À_x0004_ _x0015__x000F_" xfId="659"/>
    <cellStyle name="þ_x001D_ð¤_x000C_¯þ_x0014_&#13;¨þU_x0001_À_x0004_ _x0015__x000F__x0001__x0001_" xfId="660"/>
    <cellStyle name="þ_x001D_ð·_x000C_æþ'&#13;ßþU_x0001_Ø_x0005_ü_x0014__x0007__x0001__x0001_" xfId="661"/>
    <cellStyle name="þ_x001D_ðK_x000C_Fý_x001B_&#13;9ýU_x0001_Ð_x0008_¦)_x0007__x0001__x0001_" xfId="662"/>
    <cellStyle name="thvt" xfId="663"/>
    <cellStyle name="Title" xfId="664"/>
    <cellStyle name="TNN" xfId="665"/>
    <cellStyle name="Total" xfId="666"/>
    <cellStyle name="ts" xfId="667"/>
    <cellStyle name="viet" xfId="668"/>
    <cellStyle name="viet2" xfId="669"/>
    <cellStyle name="VN new romanNormal" xfId="670"/>
    <cellStyle name="VN time new roman" xfId="671"/>
    <cellStyle name="vnbo" xfId="672"/>
    <cellStyle name="vnhead1" xfId="673"/>
    <cellStyle name="vnhead2" xfId="674"/>
    <cellStyle name="vnhead3" xfId="675"/>
    <cellStyle name="vnhead4" xfId="676"/>
    <cellStyle name="vntxt1" xfId="677"/>
    <cellStyle name="vntxt2" xfId="678"/>
    <cellStyle name="Währung [0]_68574_Materialbedarfsliste" xfId="679"/>
    <cellStyle name="Währung_68574_Materialbedarfsliste" xfId="680"/>
    <cellStyle name="Warning Text" xfId="681"/>
    <cellStyle name="xuan" xfId="682"/>
    <cellStyle name="เครื่องหมายสกุลเงิน [0]_FTC_OFFER" xfId="683"/>
    <cellStyle name="เครื่องหมายสกุลเงิน_FTC_OFFER" xfId="684"/>
    <cellStyle name="ปกติ_FTC_OFFER" xfId="685"/>
    <cellStyle name=" [0.00]_ Att. 1- Cover" xfId="686"/>
    <cellStyle name="_ Att. 1- Cover" xfId="687"/>
    <cellStyle name="?_ Att. 1- Cover" xfId="688"/>
    <cellStyle name="똿뗦먛귟 [0.00]_PRODUCT DETAIL Q1" xfId="689"/>
    <cellStyle name="똿뗦먛귟_PRODUCT DETAIL Q1" xfId="690"/>
    <cellStyle name="믅됞 [0.00]_PRODUCT DETAIL Q1" xfId="691"/>
    <cellStyle name="믅됞_PRODUCT DETAIL Q1" xfId="692"/>
    <cellStyle name="백분율_95" xfId="693"/>
    <cellStyle name="뷭?_BOOKSHIP" xfId="694"/>
    <cellStyle name="콤마 [ - 유형1" xfId="695"/>
    <cellStyle name="콤마 [ - 유형2" xfId="696"/>
    <cellStyle name="콤마 [ - 유형3" xfId="697"/>
    <cellStyle name="콤마 [ - 유형4" xfId="698"/>
    <cellStyle name="콤마 [ - 유형5" xfId="699"/>
    <cellStyle name="콤마 [ - 유형6" xfId="700"/>
    <cellStyle name="콤마 [ - 유형7" xfId="701"/>
    <cellStyle name="콤마 [ - 유형8" xfId="702"/>
    <cellStyle name="콤마 [0]_ 비목별 월별기술 " xfId="703"/>
    <cellStyle name="콤마_ 비목별 월별기술 " xfId="704"/>
    <cellStyle name="통화 [0]_1202" xfId="705"/>
    <cellStyle name="통화_1202" xfId="706"/>
    <cellStyle name="표준_(정보부문)월별인원계획" xfId="707"/>
    <cellStyle name="一般_00Q3902REV.1" xfId="708"/>
    <cellStyle name="千分位[0]_00Q3902REV.1" xfId="709"/>
    <cellStyle name="千分位_00Q3902REV.1" xfId="710"/>
    <cellStyle name="桁区切り [0.00]_BE-BQ" xfId="711"/>
    <cellStyle name="桁区切り_BE-BQ" xfId="712"/>
    <cellStyle name="標準_2007Q4Report PKGサンプル" xfId="713"/>
    <cellStyle name="貨幣 [0]_00Q3902REV.1" xfId="714"/>
    <cellStyle name="貨幣[0]_BRE" xfId="715"/>
    <cellStyle name="貨幣_00Q3902REV.1" xfId="716"/>
    <cellStyle name="通貨 [0.00]_BE-BQ" xfId="717"/>
    <cellStyle name="通貨_BE-BQ" xfId="7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ook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Quy%204%202013\MSC_Baocao_Quy%20IV.201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SC%20-%20Chi%20tieu%20ngoai%20bang%2031.12.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CMS-BAOCAOTAICHINH_CTCK%20HOP%20NHAT%20Quy22222.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New%20Folder\SCMS-BANG%20THUYET%20MINH%20TAI%20CHINH%20Qu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7">
          <cell r="H27">
            <v>5828534858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DKT"/>
      <sheetName val="KQKD"/>
      <sheetName val="LLTT"/>
      <sheetName val="BĐ-VCSH"/>
      <sheetName val="Thuyet minh"/>
    </sheetNames>
    <sheetDataSet>
      <sheetData sheetId="1">
        <row r="15">
          <cell r="D15">
            <v>1024591559</v>
          </cell>
          <cell r="F15">
            <v>1071633930</v>
          </cell>
        </row>
        <row r="19">
          <cell r="F19">
            <v>836363636</v>
          </cell>
        </row>
        <row r="23">
          <cell r="D23">
            <v>17795224671</v>
          </cell>
          <cell r="F23">
            <v>17922811931</v>
          </cell>
        </row>
        <row r="26">
          <cell r="D26">
            <v>2788361917</v>
          </cell>
          <cell r="F26">
            <v>4849249198</v>
          </cell>
        </row>
        <row r="28">
          <cell r="D28">
            <v>124873338</v>
          </cell>
          <cell r="F28">
            <v>422753150</v>
          </cell>
        </row>
        <row r="31">
          <cell r="F31">
            <v>10331941</v>
          </cell>
        </row>
      </sheetData>
      <sheetData sheetId="2">
        <row r="17">
          <cell r="D17">
            <v>1245743895</v>
          </cell>
        </row>
        <row r="18">
          <cell r="D18">
            <v>123160</v>
          </cell>
        </row>
        <row r="23">
          <cell r="D23">
            <v>9863464796</v>
          </cell>
        </row>
        <row r="25">
          <cell r="D25">
            <v>20122129056</v>
          </cell>
        </row>
        <row r="26">
          <cell r="D26">
            <v>-248185834</v>
          </cell>
        </row>
        <row r="55">
          <cell r="D55">
            <v>22992581741</v>
          </cell>
        </row>
      </sheetData>
      <sheetData sheetId="3">
        <row r="20">
          <cell r="D20">
            <v>-43773802286</v>
          </cell>
          <cell r="E20">
            <v>14548475208</v>
          </cell>
        </row>
      </sheetData>
      <sheetData sheetId="4">
        <row r="308">
          <cell r="J308">
            <v>98417913</v>
          </cell>
        </row>
        <row r="312">
          <cell r="J312">
            <v>13442394</v>
          </cell>
        </row>
        <row r="314">
          <cell r="J314">
            <v>2464685942</v>
          </cell>
        </row>
        <row r="315">
          <cell r="J315">
            <v>211815668</v>
          </cell>
        </row>
        <row r="316">
          <cell r="J316">
            <v>39586768</v>
          </cell>
        </row>
        <row r="317">
          <cell r="J317">
            <v>7418100</v>
          </cell>
        </row>
        <row r="318">
          <cell r="J318">
            <v>164810800</v>
          </cell>
        </row>
        <row r="326">
          <cell r="J326">
            <v>113873338</v>
          </cell>
        </row>
        <row r="333">
          <cell r="J333">
            <v>11000000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E10">
            <v>10764250000</v>
          </cell>
        </row>
        <row r="14">
          <cell r="E14">
            <v>8673500000</v>
          </cell>
        </row>
        <row r="15">
          <cell r="E15">
            <v>2050640000</v>
          </cell>
        </row>
        <row r="32">
          <cell r="E32">
            <v>0</v>
          </cell>
        </row>
        <row r="38">
          <cell r="E38">
            <v>40000000</v>
          </cell>
        </row>
        <row r="50">
          <cell r="E50">
            <v>110000</v>
          </cell>
        </row>
        <row r="61">
          <cell r="E61">
            <v>11766230000</v>
          </cell>
        </row>
        <row r="65">
          <cell r="E65">
            <v>359350000</v>
          </cell>
        </row>
        <row r="66">
          <cell r="E66">
            <v>10996880000</v>
          </cell>
        </row>
        <row r="83">
          <cell r="E83">
            <v>410000000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ia"/>
      <sheetName val="BCĐKT_06001"/>
      <sheetName val="KQHĐKD_06120"/>
      <sheetName val="BCLCTienTe_06003"/>
      <sheetName val="BCLCTienTe_06214"/>
      <sheetName val="BCVCSH_06218"/>
      <sheetName val="CD"/>
      <sheetName val="KD"/>
    </sheetNames>
    <sheetDataSet>
      <sheetData sheetId="4">
        <row r="6">
          <cell r="D6">
            <v>1020049332</v>
          </cell>
        </row>
        <row r="7">
          <cell r="D7">
            <v>1800850952</v>
          </cell>
        </row>
        <row r="12">
          <cell r="D12">
            <v>4920990456</v>
          </cell>
        </row>
        <row r="14">
          <cell r="D14">
            <v>-10956965527</v>
          </cell>
        </row>
        <row r="15">
          <cell r="D15">
            <v>-841905507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ia"/>
      <sheetName val="TDT_06062"/>
      <sheetName val="GTKLGD_06063"/>
      <sheetName val="DTTC_06083"/>
      <sheetName val="TSCDHH_06065"/>
      <sheetName val="TSCDVH_06066"/>
      <sheetName val="Chiphidaihan_06067"/>
      <sheetName val="Thue_06068"/>
      <sheetName val="TSThueTNhoanloai_06069"/>
      <sheetName val="TienQuyHTTT_06070"/>
      <sheetName val="PhaiThu_06071"/>
      <sheetName val="PhaiTra_06072"/>
      <sheetName val="PhaitraNganhan_06073"/>
      <sheetName val="PhaitraDaihan_06074"/>
      <sheetName val="Vaydaihan_06084"/>
      <sheetName val="BosungBCKQKD_06077"/>
      <sheetName val="BS13_06085"/>
      <sheetName val="BS17_06086"/>
      <sheetName val="BS18_06087"/>
      <sheetName val="BSVIII_06088"/>
      <sheetName val="CD"/>
      <sheetName val="KD"/>
    </sheetNames>
    <sheetDataSet>
      <sheetData sheetId="9">
        <row r="5">
          <cell r="C5">
            <v>112934833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257"/>
  <sheetViews>
    <sheetView view="pageBreakPreview" zoomScaleSheetLayoutView="100" workbookViewId="0" topLeftCell="A1">
      <selection activeCell="G254" sqref="G254"/>
    </sheetView>
  </sheetViews>
  <sheetFormatPr defaultColWidth="9.140625" defaultRowHeight="15"/>
  <cols>
    <col min="1" max="1" width="5.421875" style="327" customWidth="1"/>
    <col min="2" max="2" width="50.7109375" style="327" customWidth="1"/>
    <col min="3" max="3" width="5.28125" style="185" customWidth="1"/>
    <col min="4" max="4" width="7.00390625" style="185" hidden="1" customWidth="1"/>
    <col min="5" max="5" width="15.8515625" style="185" customWidth="1"/>
    <col min="6" max="6" width="16.8515625" style="185" customWidth="1"/>
    <col min="7" max="7" width="14.00390625" style="185" bestFit="1" customWidth="1"/>
    <col min="8" max="16384" width="9.140625" style="185" customWidth="1"/>
  </cols>
  <sheetData>
    <row r="1" spans="1:6" ht="15" customHeight="1">
      <c r="A1" s="104" t="s">
        <v>7</v>
      </c>
      <c r="B1" s="104"/>
      <c r="C1" s="332"/>
      <c r="D1" s="332"/>
      <c r="E1" s="332"/>
      <c r="F1" s="326" t="s">
        <v>10</v>
      </c>
    </row>
    <row r="2" spans="1:6" ht="12.75">
      <c r="A2" s="327" t="s">
        <v>8</v>
      </c>
      <c r="D2" s="332"/>
      <c r="E2" s="332"/>
      <c r="F2" s="326" t="s">
        <v>11</v>
      </c>
    </row>
    <row r="3" spans="1:6" ht="12.75">
      <c r="A3" s="452" t="s">
        <v>853</v>
      </c>
      <c r="B3" s="452"/>
      <c r="D3" s="332"/>
      <c r="E3" s="332"/>
      <c r="F3" s="326" t="s">
        <v>12</v>
      </c>
    </row>
    <row r="4" spans="1:6" ht="12.75">
      <c r="A4" s="451" t="s">
        <v>842</v>
      </c>
      <c r="B4" s="451"/>
      <c r="C4" s="333"/>
      <c r="D4" s="334"/>
      <c r="E4" s="334"/>
      <c r="F4" s="329" t="s">
        <v>13</v>
      </c>
    </row>
    <row r="5" ht="2.25" customHeight="1"/>
    <row r="6" spans="1:6" ht="18.75" customHeight="1">
      <c r="A6" s="454" t="s">
        <v>9</v>
      </c>
      <c r="B6" s="454"/>
      <c r="C6" s="454"/>
      <c r="D6" s="454"/>
      <c r="E6" s="454"/>
      <c r="F6" s="454"/>
    </row>
    <row r="7" spans="1:6" ht="12" customHeight="1">
      <c r="A7" s="454" t="s">
        <v>842</v>
      </c>
      <c r="B7" s="454"/>
      <c r="C7" s="455"/>
      <c r="D7" s="455"/>
      <c r="E7" s="455"/>
      <c r="F7" s="455"/>
    </row>
    <row r="8" ht="1.5" customHeight="1" hidden="1"/>
    <row r="9" ht="12.75">
      <c r="F9" s="326" t="s">
        <v>6</v>
      </c>
    </row>
    <row r="10" spans="1:6" ht="26.25" customHeight="1">
      <c r="A10" s="186"/>
      <c r="B10" s="358" t="s">
        <v>0</v>
      </c>
      <c r="C10" s="222" t="s">
        <v>121</v>
      </c>
      <c r="D10" s="222" t="s">
        <v>1</v>
      </c>
      <c r="E10" s="222" t="s">
        <v>20</v>
      </c>
      <c r="F10" s="222" t="s">
        <v>661</v>
      </c>
    </row>
    <row r="11" spans="1:6" ht="12.75" customHeight="1">
      <c r="A11" s="359"/>
      <c r="B11" s="359"/>
      <c r="C11" s="360"/>
      <c r="D11" s="184"/>
      <c r="E11" s="181"/>
      <c r="F11" s="181"/>
    </row>
    <row r="12" spans="1:6" ht="12.75" customHeight="1">
      <c r="A12" s="359" t="s">
        <v>14</v>
      </c>
      <c r="B12" s="359" t="s">
        <v>15</v>
      </c>
      <c r="C12" s="360">
        <v>100</v>
      </c>
      <c r="D12" s="184"/>
      <c r="E12" s="361">
        <f>E14+E20+E24+E32+E33</f>
        <v>89479879120</v>
      </c>
      <c r="F12" s="361">
        <f>F14+F20+F24+F32+F33</f>
        <v>99497184560</v>
      </c>
    </row>
    <row r="13" spans="1:6" ht="12.75" customHeight="1">
      <c r="A13" s="182"/>
      <c r="B13" s="182"/>
      <c r="C13" s="184"/>
      <c r="D13" s="184"/>
      <c r="E13" s="181"/>
      <c r="F13" s="181"/>
    </row>
    <row r="14" spans="1:6" ht="12.75" customHeight="1">
      <c r="A14" s="359" t="s">
        <v>16</v>
      </c>
      <c r="B14" s="359" t="s">
        <v>17</v>
      </c>
      <c r="C14" s="360">
        <v>110</v>
      </c>
      <c r="D14" s="183"/>
      <c r="E14" s="361">
        <f>E15+E18</f>
        <v>62733760286</v>
      </c>
      <c r="F14" s="361">
        <f>F15+F18</f>
        <v>68524332022</v>
      </c>
    </row>
    <row r="15" spans="1:6" ht="12.75" customHeight="1">
      <c r="A15" s="182" t="s">
        <v>18</v>
      </c>
      <c r="B15" s="182" t="s">
        <v>19</v>
      </c>
      <c r="C15" s="183">
        <v>111</v>
      </c>
      <c r="D15" s="183"/>
      <c r="E15" s="181">
        <f>'CD'!H20+'CD'!H23+'CD'!H25+410359129</f>
        <v>12733760286</v>
      </c>
      <c r="F15" s="181">
        <v>5394332022</v>
      </c>
    </row>
    <row r="16" spans="1:6" ht="12.75" customHeight="1" hidden="1">
      <c r="A16" s="182"/>
      <c r="B16" s="182" t="s">
        <v>118</v>
      </c>
      <c r="C16" s="183"/>
      <c r="D16" s="183"/>
      <c r="E16" s="181"/>
      <c r="F16" s="181"/>
    </row>
    <row r="17" spans="1:6" ht="12.75" customHeight="1" hidden="1">
      <c r="A17" s="182"/>
      <c r="B17" s="362" t="s">
        <v>119</v>
      </c>
      <c r="C17" s="183"/>
      <c r="D17" s="183"/>
      <c r="E17" s="181"/>
      <c r="F17" s="181"/>
    </row>
    <row r="18" spans="1:6" ht="12.75" customHeight="1">
      <c r="A18" s="182" t="s">
        <v>23</v>
      </c>
      <c r="B18" s="182" t="s">
        <v>22</v>
      </c>
      <c r="C18" s="183">
        <v>112</v>
      </c>
      <c r="D18" s="183"/>
      <c r="E18" s="181">
        <v>50000000000</v>
      </c>
      <c r="F18" s="181">
        <v>63130000000</v>
      </c>
    </row>
    <row r="19" spans="1:6" ht="12.75" customHeight="1">
      <c r="A19" s="182"/>
      <c r="B19" s="182"/>
      <c r="C19" s="183"/>
      <c r="D19" s="183"/>
      <c r="E19" s="181"/>
      <c r="F19" s="181"/>
    </row>
    <row r="20" spans="1:6" ht="12.75" customHeight="1">
      <c r="A20" s="359" t="s">
        <v>25</v>
      </c>
      <c r="B20" s="359" t="s">
        <v>24</v>
      </c>
      <c r="C20" s="360">
        <v>120</v>
      </c>
      <c r="D20" s="183"/>
      <c r="E20" s="361">
        <f>E21+E22</f>
        <v>3405585980</v>
      </c>
      <c r="F20" s="361">
        <f>F21+F22</f>
        <v>2710949028</v>
      </c>
    </row>
    <row r="21" spans="1:6" ht="12.75" customHeight="1">
      <c r="A21" s="182" t="s">
        <v>27</v>
      </c>
      <c r="B21" s="182" t="s">
        <v>26</v>
      </c>
      <c r="C21" s="183">
        <v>121</v>
      </c>
      <c r="D21" s="183"/>
      <c r="E21" s="181">
        <f>'[1]Sheet1'!$H$27</f>
        <v>5828534858</v>
      </c>
      <c r="F21" s="181">
        <v>8828534858</v>
      </c>
    </row>
    <row r="22" spans="1:6" ht="12.75" customHeight="1">
      <c r="A22" s="182" t="s">
        <v>23</v>
      </c>
      <c r="B22" s="182" t="s">
        <v>28</v>
      </c>
      <c r="C22" s="183">
        <v>129</v>
      </c>
      <c r="D22" s="183"/>
      <c r="E22" s="181">
        <f>'CD'!H32</f>
        <v>-2422948878</v>
      </c>
      <c r="F22" s="181">
        <v>-6117585830</v>
      </c>
    </row>
    <row r="23" spans="1:6" ht="12.75" customHeight="1">
      <c r="A23" s="182"/>
      <c r="B23" s="182"/>
      <c r="C23" s="183"/>
      <c r="D23" s="183"/>
      <c r="E23" s="181"/>
      <c r="F23" s="181"/>
    </row>
    <row r="24" spans="1:7" ht="12.75" customHeight="1">
      <c r="A24" s="359" t="s">
        <v>30</v>
      </c>
      <c r="B24" s="359" t="s">
        <v>29</v>
      </c>
      <c r="C24" s="360">
        <v>130</v>
      </c>
      <c r="D24" s="183"/>
      <c r="E24" s="361">
        <f>SUM(E25:E30)</f>
        <v>22484726980</v>
      </c>
      <c r="F24" s="361">
        <f>SUM(F25:F30)</f>
        <v>27405717436</v>
      </c>
      <c r="G24" s="363"/>
    </row>
    <row r="25" spans="1:6" ht="12.75" customHeight="1">
      <c r="A25" s="182" t="s">
        <v>27</v>
      </c>
      <c r="B25" s="182" t="s">
        <v>31</v>
      </c>
      <c r="C25" s="183">
        <v>131</v>
      </c>
      <c r="D25" s="184"/>
      <c r="E25" s="181">
        <f>'CD'!H35</f>
        <v>2077800000</v>
      </c>
      <c r="F25" s="181">
        <v>2000000000</v>
      </c>
    </row>
    <row r="26" spans="1:6" ht="12.75" customHeight="1">
      <c r="A26" s="182" t="s">
        <v>23</v>
      </c>
      <c r="B26" s="182" t="s">
        <v>32</v>
      </c>
      <c r="C26" s="183">
        <v>132</v>
      </c>
      <c r="D26" s="184"/>
      <c r="E26" s="181">
        <f>'CD'!H37</f>
        <v>17710500000</v>
      </c>
      <c r="F26" s="181">
        <v>22670500000</v>
      </c>
    </row>
    <row r="27" spans="1:6" ht="12.75" customHeight="1">
      <c r="A27" s="182" t="s">
        <v>34</v>
      </c>
      <c r="B27" s="182" t="s">
        <v>33</v>
      </c>
      <c r="C27" s="183">
        <v>133</v>
      </c>
      <c r="D27" s="184"/>
      <c r="E27" s="181"/>
      <c r="F27" s="181"/>
    </row>
    <row r="28" spans="1:6" ht="12.75" customHeight="1">
      <c r="A28" s="182" t="s">
        <v>36</v>
      </c>
      <c r="B28" s="182" t="s">
        <v>35</v>
      </c>
      <c r="C28" s="183">
        <v>135</v>
      </c>
      <c r="D28" s="184"/>
      <c r="E28" s="181"/>
      <c r="F28" s="181"/>
    </row>
    <row r="29" spans="1:6" ht="12.75" customHeight="1">
      <c r="A29" s="182" t="s">
        <v>38</v>
      </c>
      <c r="B29" s="182" t="s">
        <v>37</v>
      </c>
      <c r="C29" s="183">
        <v>138</v>
      </c>
      <c r="D29" s="184"/>
      <c r="E29" s="181">
        <f>'CD'!H40</f>
        <v>4995300692</v>
      </c>
      <c r="F29" s="181">
        <v>5034091148</v>
      </c>
    </row>
    <row r="30" spans="1:6" ht="12.75" customHeight="1">
      <c r="A30" s="182" t="s">
        <v>40</v>
      </c>
      <c r="B30" s="182" t="s">
        <v>39</v>
      </c>
      <c r="C30" s="183">
        <v>139</v>
      </c>
      <c r="D30" s="184"/>
      <c r="E30" s="181">
        <f>'CD'!H41</f>
        <v>-2298873712</v>
      </c>
      <c r="F30" s="181">
        <v>-2298873712</v>
      </c>
    </row>
    <row r="31" spans="1:6" ht="12.75" customHeight="1">
      <c r="A31" s="182"/>
      <c r="B31" s="182"/>
      <c r="C31" s="183"/>
      <c r="D31" s="184"/>
      <c r="E31" s="181"/>
      <c r="F31" s="181"/>
    </row>
    <row r="32" spans="1:6" ht="12.75" customHeight="1">
      <c r="A32" s="359" t="s">
        <v>42</v>
      </c>
      <c r="B32" s="359" t="s">
        <v>41</v>
      </c>
      <c r="C32" s="360">
        <v>140</v>
      </c>
      <c r="D32" s="183"/>
      <c r="E32" s="361"/>
      <c r="F32" s="361"/>
    </row>
    <row r="33" spans="1:6" ht="12.75" customHeight="1">
      <c r="A33" s="359" t="s">
        <v>44</v>
      </c>
      <c r="B33" s="359" t="s">
        <v>43</v>
      </c>
      <c r="C33" s="360">
        <v>150</v>
      </c>
      <c r="D33" s="184"/>
      <c r="E33" s="361">
        <f>SUM(E34:E38)</f>
        <v>855805874</v>
      </c>
      <c r="F33" s="361">
        <f>SUM(F34:F38)</f>
        <v>856186074</v>
      </c>
    </row>
    <row r="34" spans="1:7" ht="12.75" customHeight="1">
      <c r="A34" s="182" t="s">
        <v>27</v>
      </c>
      <c r="B34" s="182" t="s">
        <v>45</v>
      </c>
      <c r="C34" s="183">
        <v>151</v>
      </c>
      <c r="D34" s="184"/>
      <c r="E34" s="181">
        <f>'CD'!H47</f>
        <v>742250874</v>
      </c>
      <c r="F34" s="181">
        <v>3380200</v>
      </c>
      <c r="G34" s="363"/>
    </row>
    <row r="35" spans="1:6" ht="12.75" customHeight="1">
      <c r="A35" s="182" t="s">
        <v>23</v>
      </c>
      <c r="B35" s="182" t="s">
        <v>674</v>
      </c>
      <c r="C35" s="183">
        <v>152</v>
      </c>
      <c r="D35" s="184"/>
      <c r="E35" s="181">
        <v>0</v>
      </c>
      <c r="F35" s="181">
        <v>0</v>
      </c>
    </row>
    <row r="36" spans="1:6" ht="12.75" customHeight="1">
      <c r="A36" s="182" t="s">
        <v>34</v>
      </c>
      <c r="B36" s="182" t="s">
        <v>46</v>
      </c>
      <c r="C36" s="183">
        <v>154</v>
      </c>
      <c r="D36" s="184"/>
      <c r="E36" s="181">
        <v>0</v>
      </c>
      <c r="F36" s="181">
        <v>0</v>
      </c>
    </row>
    <row r="37" spans="1:6" ht="12.75" customHeight="1">
      <c r="A37" s="182" t="s">
        <v>36</v>
      </c>
      <c r="B37" s="182" t="s">
        <v>120</v>
      </c>
      <c r="C37" s="183">
        <v>157</v>
      </c>
      <c r="D37" s="184"/>
      <c r="E37" s="181">
        <v>0</v>
      </c>
      <c r="F37" s="181">
        <v>0</v>
      </c>
    </row>
    <row r="38" spans="1:6" ht="12.75" customHeight="1">
      <c r="A38" s="182" t="s">
        <v>38</v>
      </c>
      <c r="B38" s="182" t="s">
        <v>43</v>
      </c>
      <c r="C38" s="183">
        <v>158</v>
      </c>
      <c r="D38" s="184"/>
      <c r="E38" s="181">
        <f>'CD'!H53</f>
        <v>113555000</v>
      </c>
      <c r="F38" s="181">
        <v>852805874</v>
      </c>
    </row>
    <row r="39" spans="1:6" ht="12.75" customHeight="1">
      <c r="A39" s="359"/>
      <c r="B39" s="359"/>
      <c r="C39" s="360"/>
      <c r="D39" s="184"/>
      <c r="E39" s="181"/>
      <c r="F39" s="181"/>
    </row>
    <row r="40" spans="1:6" ht="12.75" customHeight="1">
      <c r="A40" s="359" t="s">
        <v>48</v>
      </c>
      <c r="B40" s="359" t="s">
        <v>47</v>
      </c>
      <c r="C40" s="360">
        <v>200</v>
      </c>
      <c r="D40" s="184"/>
      <c r="E40" s="361">
        <f>E42+E49+E61+E65+E74</f>
        <v>2080722187</v>
      </c>
      <c r="F40" s="361">
        <f>F42+F49+F61+F65+F74</f>
        <v>2997736686</v>
      </c>
    </row>
    <row r="41" spans="1:6" ht="12.75" customHeight="1">
      <c r="A41" s="359"/>
      <c r="B41" s="359"/>
      <c r="C41" s="184"/>
      <c r="D41" s="184"/>
      <c r="E41" s="181"/>
      <c r="F41" s="181"/>
    </row>
    <row r="42" spans="1:6" ht="12.75" customHeight="1">
      <c r="A42" s="359" t="s">
        <v>50</v>
      </c>
      <c r="B42" s="359" t="s">
        <v>49</v>
      </c>
      <c r="C42" s="360">
        <v>210</v>
      </c>
      <c r="D42" s="183"/>
      <c r="E42" s="361">
        <f>SUM(E43:E47)</f>
        <v>0</v>
      </c>
      <c r="F42" s="361">
        <f>SUM(F43:F47)</f>
        <v>0</v>
      </c>
    </row>
    <row r="43" spans="1:6" ht="12.75" customHeight="1" hidden="1">
      <c r="A43" s="182" t="s">
        <v>27</v>
      </c>
      <c r="B43" s="182" t="s">
        <v>51</v>
      </c>
      <c r="C43" s="183">
        <v>211</v>
      </c>
      <c r="D43" s="183"/>
      <c r="E43" s="181">
        <v>0</v>
      </c>
      <c r="F43" s="181">
        <v>0</v>
      </c>
    </row>
    <row r="44" spans="1:6" ht="12.75" customHeight="1" hidden="1">
      <c r="A44" s="182" t="s">
        <v>53</v>
      </c>
      <c r="B44" s="182" t="s">
        <v>52</v>
      </c>
      <c r="C44" s="183">
        <v>212</v>
      </c>
      <c r="D44" s="183"/>
      <c r="E44" s="181">
        <v>0</v>
      </c>
      <c r="F44" s="181">
        <v>0</v>
      </c>
    </row>
    <row r="45" spans="1:6" ht="12.75" customHeight="1" hidden="1">
      <c r="A45" s="182" t="s">
        <v>34</v>
      </c>
      <c r="B45" s="182" t="s">
        <v>54</v>
      </c>
      <c r="C45" s="183">
        <v>213</v>
      </c>
      <c r="D45" s="183"/>
      <c r="E45" s="181">
        <v>0</v>
      </c>
      <c r="F45" s="181">
        <v>0</v>
      </c>
    </row>
    <row r="46" spans="1:6" ht="12.75" customHeight="1" hidden="1">
      <c r="A46" s="182" t="s">
        <v>36</v>
      </c>
      <c r="B46" s="182" t="s">
        <v>55</v>
      </c>
      <c r="C46" s="183">
        <v>218</v>
      </c>
      <c r="D46" s="183"/>
      <c r="E46" s="181">
        <v>0</v>
      </c>
      <c r="F46" s="181">
        <v>0</v>
      </c>
    </row>
    <row r="47" spans="1:6" ht="12.75" customHeight="1" hidden="1">
      <c r="A47" s="182" t="s">
        <v>38</v>
      </c>
      <c r="B47" s="182" t="s">
        <v>56</v>
      </c>
      <c r="C47" s="183">
        <v>219</v>
      </c>
      <c r="D47" s="183"/>
      <c r="E47" s="181">
        <v>0</v>
      </c>
      <c r="F47" s="181">
        <v>0</v>
      </c>
    </row>
    <row r="48" spans="1:6" ht="12.75" customHeight="1">
      <c r="A48" s="182"/>
      <c r="B48" s="182"/>
      <c r="C48" s="183"/>
      <c r="D48" s="183"/>
      <c r="E48" s="181"/>
      <c r="F48" s="181"/>
    </row>
    <row r="49" spans="1:6" ht="12.75" customHeight="1">
      <c r="A49" s="359" t="s">
        <v>25</v>
      </c>
      <c r="B49" s="359" t="s">
        <v>57</v>
      </c>
      <c r="C49" s="360">
        <v>220</v>
      </c>
      <c r="D49" s="183"/>
      <c r="E49" s="361">
        <f>E50+E53+E56+E59</f>
        <v>239717</v>
      </c>
      <c r="F49" s="361">
        <f>F50+F53+F56+F59</f>
        <v>1020289049</v>
      </c>
    </row>
    <row r="50" spans="1:6" ht="12.75" customHeight="1">
      <c r="A50" s="182" t="s">
        <v>27</v>
      </c>
      <c r="B50" s="182" t="s">
        <v>58</v>
      </c>
      <c r="C50" s="183">
        <v>221</v>
      </c>
      <c r="D50" s="183"/>
      <c r="E50" s="181">
        <f>E51+E52</f>
        <v>0</v>
      </c>
      <c r="F50" s="181">
        <f>F51+F52</f>
        <v>0</v>
      </c>
    </row>
    <row r="51" spans="1:6" ht="12.75" customHeight="1">
      <c r="A51" s="182"/>
      <c r="B51" s="364" t="s">
        <v>59</v>
      </c>
      <c r="C51" s="365" t="s">
        <v>2</v>
      </c>
      <c r="D51" s="366"/>
      <c r="E51" s="367">
        <v>3422597897</v>
      </c>
      <c r="F51" s="367">
        <v>3422597897</v>
      </c>
    </row>
    <row r="52" spans="1:6" ht="12.75" customHeight="1">
      <c r="A52" s="182"/>
      <c r="B52" s="364" t="s">
        <v>60</v>
      </c>
      <c r="C52" s="365">
        <v>223</v>
      </c>
      <c r="D52" s="366"/>
      <c r="E52" s="367">
        <v>-3422597897</v>
      </c>
      <c r="F52" s="367">
        <v>-3422597897</v>
      </c>
    </row>
    <row r="53" spans="1:6" ht="12.75" customHeight="1">
      <c r="A53" s="182" t="s">
        <v>23</v>
      </c>
      <c r="B53" s="182" t="s">
        <v>61</v>
      </c>
      <c r="C53" s="183">
        <v>224</v>
      </c>
      <c r="D53" s="184"/>
      <c r="E53" s="181">
        <f>E54+E55</f>
        <v>0</v>
      </c>
      <c r="F53" s="181">
        <f>F54+F55</f>
        <v>0</v>
      </c>
    </row>
    <row r="54" spans="1:6" ht="12.75" customHeight="1">
      <c r="A54" s="182"/>
      <c r="B54" s="364" t="s">
        <v>59</v>
      </c>
      <c r="C54" s="183">
        <v>225</v>
      </c>
      <c r="D54" s="184"/>
      <c r="E54" s="367"/>
      <c r="F54" s="367"/>
    </row>
    <row r="55" spans="1:6" ht="12.75" customHeight="1">
      <c r="A55" s="182"/>
      <c r="B55" s="364" t="s">
        <v>60</v>
      </c>
      <c r="C55" s="183">
        <v>226</v>
      </c>
      <c r="D55" s="183"/>
      <c r="E55" s="367"/>
      <c r="F55" s="367"/>
    </row>
    <row r="56" spans="1:7" ht="12.75" customHeight="1">
      <c r="A56" s="182" t="s">
        <v>34</v>
      </c>
      <c r="B56" s="182" t="s">
        <v>62</v>
      </c>
      <c r="C56" s="183">
        <v>227</v>
      </c>
      <c r="D56" s="183"/>
      <c r="E56" s="181">
        <f>E57+E58</f>
        <v>239717</v>
      </c>
      <c r="F56" s="181">
        <f>F57+F58</f>
        <v>1020289049</v>
      </c>
      <c r="G56" s="363"/>
    </row>
    <row r="57" spans="1:6" ht="12.75" customHeight="1">
      <c r="A57" s="182"/>
      <c r="B57" s="364" t="s">
        <v>59</v>
      </c>
      <c r="C57" s="183">
        <v>228</v>
      </c>
      <c r="D57" s="184"/>
      <c r="E57" s="367">
        <v>7555205543</v>
      </c>
      <c r="F57" s="367">
        <v>7555205543</v>
      </c>
    </row>
    <row r="58" spans="1:6" ht="12.75" customHeight="1">
      <c r="A58" s="182"/>
      <c r="B58" s="364" t="s">
        <v>60</v>
      </c>
      <c r="C58" s="183">
        <v>229</v>
      </c>
      <c r="D58" s="184"/>
      <c r="E58" s="367">
        <f>'CD'!H64</f>
        <v>-7554965826</v>
      </c>
      <c r="F58" s="367">
        <v>-6534916494</v>
      </c>
    </row>
    <row r="59" spans="1:6" ht="12.75" customHeight="1">
      <c r="A59" s="182" t="s">
        <v>36</v>
      </c>
      <c r="B59" s="182" t="s">
        <v>63</v>
      </c>
      <c r="C59" s="183">
        <v>230</v>
      </c>
      <c r="D59" s="184"/>
      <c r="E59" s="181"/>
      <c r="F59" s="367"/>
    </row>
    <row r="60" spans="1:6" ht="12.75" customHeight="1">
      <c r="A60" s="182"/>
      <c r="B60" s="182"/>
      <c r="C60" s="183"/>
      <c r="D60" s="184"/>
      <c r="E60" s="181"/>
      <c r="F60" s="181"/>
    </row>
    <row r="61" spans="1:6" ht="12.75" customHeight="1">
      <c r="A61" s="359" t="s">
        <v>30</v>
      </c>
      <c r="B61" s="359" t="s">
        <v>64</v>
      </c>
      <c r="C61" s="360">
        <v>240</v>
      </c>
      <c r="D61" s="183"/>
      <c r="E61" s="181">
        <f>E62+E63</f>
        <v>0</v>
      </c>
      <c r="F61" s="181">
        <f>F62+F63</f>
        <v>0</v>
      </c>
    </row>
    <row r="62" spans="1:6" ht="12.75" customHeight="1" hidden="1">
      <c r="A62" s="182"/>
      <c r="B62" s="182" t="s">
        <v>59</v>
      </c>
      <c r="C62" s="183">
        <v>241</v>
      </c>
      <c r="D62" s="183"/>
      <c r="E62" s="181">
        <v>0</v>
      </c>
      <c r="F62" s="181">
        <v>0</v>
      </c>
    </row>
    <row r="63" spans="1:6" ht="12.75" customHeight="1" hidden="1">
      <c r="A63" s="182"/>
      <c r="B63" s="182" t="s">
        <v>60</v>
      </c>
      <c r="C63" s="183">
        <v>242</v>
      </c>
      <c r="D63" s="183"/>
      <c r="E63" s="181">
        <v>0</v>
      </c>
      <c r="F63" s="181">
        <v>0</v>
      </c>
    </row>
    <row r="64" spans="1:6" ht="12.75" customHeight="1">
      <c r="A64" s="182"/>
      <c r="B64" s="182"/>
      <c r="C64" s="183"/>
      <c r="D64" s="183"/>
      <c r="E64" s="181"/>
      <c r="F64" s="181"/>
    </row>
    <row r="65" spans="1:6" ht="12.75" customHeight="1">
      <c r="A65" s="359" t="s">
        <v>42</v>
      </c>
      <c r="B65" s="359" t="s">
        <v>65</v>
      </c>
      <c r="C65" s="360">
        <v>250</v>
      </c>
      <c r="D65" s="183"/>
      <c r="E65" s="361">
        <f>SUM(E66:E72)</f>
        <v>0</v>
      </c>
      <c r="F65" s="361">
        <f>SUM(F66:F72)</f>
        <v>0</v>
      </c>
    </row>
    <row r="66" spans="1:6" ht="12.75" customHeight="1" hidden="1">
      <c r="A66" s="182" t="s">
        <v>27</v>
      </c>
      <c r="B66" s="182" t="s">
        <v>66</v>
      </c>
      <c r="C66" s="183">
        <v>251</v>
      </c>
      <c r="D66" s="183"/>
      <c r="E66" s="181">
        <v>0</v>
      </c>
      <c r="F66" s="181">
        <v>0</v>
      </c>
    </row>
    <row r="67" spans="1:6" ht="12.75" customHeight="1" hidden="1">
      <c r="A67" s="182" t="s">
        <v>23</v>
      </c>
      <c r="B67" s="182" t="s">
        <v>67</v>
      </c>
      <c r="C67" s="183">
        <v>252</v>
      </c>
      <c r="D67" s="183"/>
      <c r="E67" s="181">
        <v>0</v>
      </c>
      <c r="F67" s="181">
        <v>0</v>
      </c>
    </row>
    <row r="68" spans="1:6" ht="12.75" customHeight="1">
      <c r="A68" s="182" t="s">
        <v>34</v>
      </c>
      <c r="B68" s="182" t="s">
        <v>68</v>
      </c>
      <c r="C68" s="183">
        <v>253</v>
      </c>
      <c r="D68" s="183"/>
      <c r="E68" s="181"/>
      <c r="F68" s="181">
        <v>0</v>
      </c>
    </row>
    <row r="69" spans="1:6" ht="12.75" customHeight="1" hidden="1">
      <c r="A69" s="182"/>
      <c r="B69" s="182" t="s">
        <v>69</v>
      </c>
      <c r="C69" s="183">
        <v>254</v>
      </c>
      <c r="D69" s="183"/>
      <c r="E69" s="181">
        <v>0</v>
      </c>
      <c r="F69" s="181">
        <v>0</v>
      </c>
    </row>
    <row r="70" spans="1:6" ht="12.75" customHeight="1" hidden="1">
      <c r="A70" s="182"/>
      <c r="B70" s="182" t="s">
        <v>70</v>
      </c>
      <c r="C70" s="183">
        <v>255</v>
      </c>
      <c r="D70" s="183"/>
      <c r="E70" s="181">
        <v>0</v>
      </c>
      <c r="F70" s="181">
        <v>0</v>
      </c>
    </row>
    <row r="71" spans="1:6" ht="12.75" customHeight="1" hidden="1">
      <c r="A71" s="182" t="s">
        <v>36</v>
      </c>
      <c r="B71" s="182" t="s">
        <v>71</v>
      </c>
      <c r="C71" s="183">
        <v>258</v>
      </c>
      <c r="D71" s="183"/>
      <c r="E71" s="181">
        <v>0</v>
      </c>
      <c r="F71" s="181">
        <v>0</v>
      </c>
    </row>
    <row r="72" spans="1:6" ht="12.75" customHeight="1" hidden="1">
      <c r="A72" s="182" t="s">
        <v>38</v>
      </c>
      <c r="B72" s="182" t="s">
        <v>72</v>
      </c>
      <c r="C72" s="183">
        <v>259</v>
      </c>
      <c r="D72" s="183"/>
      <c r="E72" s="181">
        <v>0</v>
      </c>
      <c r="F72" s="181">
        <v>0</v>
      </c>
    </row>
    <row r="73" spans="1:6" ht="12.75" customHeight="1" hidden="1">
      <c r="A73" s="182"/>
      <c r="B73" s="182"/>
      <c r="C73" s="183"/>
      <c r="D73" s="183"/>
      <c r="E73" s="181"/>
      <c r="F73" s="181"/>
    </row>
    <row r="74" spans="1:6" ht="12.75" customHeight="1">
      <c r="A74" s="359" t="s">
        <v>44</v>
      </c>
      <c r="B74" s="359" t="s">
        <v>73</v>
      </c>
      <c r="C74" s="360">
        <v>260</v>
      </c>
      <c r="D74" s="183"/>
      <c r="E74" s="361">
        <f>SUM(E75:E78)</f>
        <v>2080482470</v>
      </c>
      <c r="F74" s="361">
        <f>SUM(F75:F78)</f>
        <v>1977447637</v>
      </c>
    </row>
    <row r="75" spans="1:6" ht="12.75" customHeight="1">
      <c r="A75" s="182" t="s">
        <v>27</v>
      </c>
      <c r="B75" s="182" t="s">
        <v>74</v>
      </c>
      <c r="C75" s="183">
        <v>261</v>
      </c>
      <c r="D75" s="183"/>
      <c r="E75" s="181">
        <v>0</v>
      </c>
      <c r="F75" s="181"/>
    </row>
    <row r="76" spans="1:6" ht="12.75" customHeight="1">
      <c r="A76" s="182" t="s">
        <v>23</v>
      </c>
      <c r="B76" s="182" t="s">
        <v>75</v>
      </c>
      <c r="C76" s="183">
        <v>262</v>
      </c>
      <c r="D76" s="183"/>
      <c r="E76" s="181">
        <v>0</v>
      </c>
      <c r="F76" s="181">
        <v>0</v>
      </c>
    </row>
    <row r="77" spans="1:6" ht="12.75" customHeight="1">
      <c r="A77" s="182" t="s">
        <v>34</v>
      </c>
      <c r="B77" s="182" t="s">
        <v>76</v>
      </c>
      <c r="C77" s="183">
        <v>263</v>
      </c>
      <c r="D77" s="183"/>
      <c r="E77" s="181">
        <f>'CD'!H76</f>
        <v>2080482470</v>
      </c>
      <c r="F77" s="181">
        <v>1967547637</v>
      </c>
    </row>
    <row r="78" spans="1:6" ht="12.75" customHeight="1">
      <c r="A78" s="182" t="s">
        <v>36</v>
      </c>
      <c r="B78" s="182" t="s">
        <v>73</v>
      </c>
      <c r="C78" s="183">
        <v>268</v>
      </c>
      <c r="D78" s="184"/>
      <c r="E78" s="181"/>
      <c r="F78" s="181">
        <v>9900000</v>
      </c>
    </row>
    <row r="79" spans="1:6" ht="12.75" customHeight="1">
      <c r="A79" s="368"/>
      <c r="B79" s="368"/>
      <c r="C79" s="369"/>
      <c r="D79" s="370"/>
      <c r="E79" s="371"/>
      <c r="F79" s="371"/>
    </row>
    <row r="80" spans="1:6" ht="12.75" customHeight="1">
      <c r="A80" s="372"/>
      <c r="B80" s="372" t="s">
        <v>3</v>
      </c>
      <c r="C80" s="373">
        <v>270</v>
      </c>
      <c r="D80" s="374"/>
      <c r="E80" s="375">
        <f>E40+E12</f>
        <v>91560601307</v>
      </c>
      <c r="F80" s="375">
        <f>F40+F12</f>
        <v>102494921246</v>
      </c>
    </row>
    <row r="81" spans="1:6" ht="12.75" customHeight="1">
      <c r="A81" s="65" t="s">
        <v>842</v>
      </c>
      <c r="B81" s="376"/>
      <c r="C81" s="377"/>
      <c r="D81" s="378"/>
      <c r="E81" s="379"/>
      <c r="F81" s="379"/>
    </row>
    <row r="82" spans="1:6" ht="12.75" customHeight="1">
      <c r="A82" s="64" t="s">
        <v>340</v>
      </c>
      <c r="B82" s="328"/>
      <c r="C82" s="333"/>
      <c r="D82" s="334"/>
      <c r="E82" s="380"/>
      <c r="F82" s="329"/>
    </row>
    <row r="83" spans="1:6" ht="12.75" customHeight="1">
      <c r="A83" s="376"/>
      <c r="B83" s="376"/>
      <c r="C83" s="381"/>
      <c r="D83" s="381"/>
      <c r="E83" s="379"/>
      <c r="F83" s="379"/>
    </row>
    <row r="84" spans="1:6" ht="12.75" customHeight="1">
      <c r="A84" s="376"/>
      <c r="B84" s="376"/>
      <c r="C84" s="381"/>
      <c r="D84" s="381"/>
      <c r="E84" s="379"/>
      <c r="F84" s="379"/>
    </row>
    <row r="85" spans="1:6" ht="25.5" customHeight="1">
      <c r="A85" s="186"/>
      <c r="B85" s="186" t="s">
        <v>4</v>
      </c>
      <c r="C85" s="222" t="s">
        <v>121</v>
      </c>
      <c r="D85" s="222" t="s">
        <v>1</v>
      </c>
      <c r="E85" s="222" t="s">
        <v>20</v>
      </c>
      <c r="F85" s="222" t="s">
        <v>661</v>
      </c>
    </row>
    <row r="86" spans="1:6" ht="12.75" customHeight="1">
      <c r="A86" s="382"/>
      <c r="B86" s="382"/>
      <c r="C86" s="383"/>
      <c r="D86" s="384"/>
      <c r="E86" s="385"/>
      <c r="F86" s="385"/>
    </row>
    <row r="87" spans="1:6" ht="12.75" customHeight="1">
      <c r="A87" s="359" t="s">
        <v>78</v>
      </c>
      <c r="B87" s="359" t="s">
        <v>77</v>
      </c>
      <c r="C87" s="360">
        <v>300</v>
      </c>
      <c r="D87" s="184"/>
      <c r="E87" s="361">
        <f>E89+E106</f>
        <v>15259013531</v>
      </c>
      <c r="F87" s="361">
        <f>F89+F106</f>
        <v>26215979058</v>
      </c>
    </row>
    <row r="88" spans="1:6" ht="12.75" customHeight="1">
      <c r="A88" s="359"/>
      <c r="B88" s="359"/>
      <c r="C88" s="360"/>
      <c r="D88" s="184"/>
      <c r="E88" s="181"/>
      <c r="F88" s="181"/>
    </row>
    <row r="89" spans="1:6" ht="12.75" customHeight="1">
      <c r="A89" s="359" t="s">
        <v>50</v>
      </c>
      <c r="B89" s="359" t="s">
        <v>79</v>
      </c>
      <c r="C89" s="360">
        <v>310</v>
      </c>
      <c r="D89" s="183"/>
      <c r="E89" s="361">
        <f>SUM(E90:E104)</f>
        <v>15259013531</v>
      </c>
      <c r="F89" s="361">
        <f>SUM(F90:F104)</f>
        <v>26215979058</v>
      </c>
    </row>
    <row r="90" spans="1:6" ht="12.75" customHeight="1">
      <c r="A90" s="182" t="s">
        <v>18</v>
      </c>
      <c r="B90" s="182" t="s">
        <v>80</v>
      </c>
      <c r="C90" s="183">
        <v>311</v>
      </c>
      <c r="D90" s="183"/>
      <c r="E90" s="181">
        <v>0</v>
      </c>
      <c r="F90" s="181">
        <v>0</v>
      </c>
    </row>
    <row r="91" spans="1:6" ht="12.75" customHeight="1">
      <c r="A91" s="182" t="s">
        <v>23</v>
      </c>
      <c r="B91" s="182" t="s">
        <v>81</v>
      </c>
      <c r="C91" s="183">
        <v>312</v>
      </c>
      <c r="D91" s="183"/>
      <c r="E91" s="181">
        <f>'CD'!H90</f>
        <v>376439462</v>
      </c>
      <c r="F91" s="181">
        <v>2634010290</v>
      </c>
    </row>
    <row r="92" spans="1:6" ht="12.75" customHeight="1">
      <c r="A92" s="182" t="s">
        <v>34</v>
      </c>
      <c r="B92" s="182" t="s">
        <v>82</v>
      </c>
      <c r="C92" s="183">
        <v>313</v>
      </c>
      <c r="D92" s="183"/>
      <c r="E92" s="181">
        <f>'CD'!H91</f>
        <v>860000000</v>
      </c>
      <c r="F92" s="181">
        <v>17815000000</v>
      </c>
    </row>
    <row r="93" spans="1:6" ht="12.75" customHeight="1">
      <c r="A93" s="182" t="s">
        <v>36</v>
      </c>
      <c r="B93" s="182" t="s">
        <v>83</v>
      </c>
      <c r="C93" s="183">
        <v>314</v>
      </c>
      <c r="D93" s="183"/>
      <c r="E93" s="181">
        <f>'CD'!H96</f>
        <v>1179707210</v>
      </c>
      <c r="F93" s="181">
        <v>1137150898</v>
      </c>
    </row>
    <row r="94" spans="1:6" ht="12.75" customHeight="1">
      <c r="A94" s="182" t="s">
        <v>38</v>
      </c>
      <c r="B94" s="182" t="s">
        <v>84</v>
      </c>
      <c r="C94" s="183">
        <v>315</v>
      </c>
      <c r="D94" s="183"/>
      <c r="E94" s="181">
        <f>'CD'!H97</f>
        <v>161912489</v>
      </c>
      <c r="F94" s="181">
        <v>168696948</v>
      </c>
    </row>
    <row r="95" spans="1:6" ht="12.75" customHeight="1">
      <c r="A95" s="182" t="s">
        <v>40</v>
      </c>
      <c r="B95" s="182" t="s">
        <v>85</v>
      </c>
      <c r="C95" s="183">
        <v>316</v>
      </c>
      <c r="D95" s="183"/>
      <c r="E95" s="181">
        <f>'CD'!H98</f>
        <v>164820000</v>
      </c>
      <c r="F95" s="181">
        <v>663820000</v>
      </c>
    </row>
    <row r="96" spans="1:6" ht="12.75" customHeight="1">
      <c r="A96" s="182" t="s">
        <v>87</v>
      </c>
      <c r="B96" s="182" t="s">
        <v>86</v>
      </c>
      <c r="C96" s="183">
        <v>317</v>
      </c>
      <c r="D96" s="183"/>
      <c r="E96" s="181"/>
      <c r="F96" s="181">
        <v>0</v>
      </c>
    </row>
    <row r="97" spans="1:6" ht="12.75" customHeight="1">
      <c r="A97" s="182" t="s">
        <v>89</v>
      </c>
      <c r="B97" s="182" t="s">
        <v>94</v>
      </c>
      <c r="C97" s="183">
        <v>319</v>
      </c>
      <c r="D97" s="183"/>
      <c r="E97" s="181">
        <f>'CD'!H101</f>
        <v>283193355</v>
      </c>
      <c r="F97" s="181">
        <v>440469111</v>
      </c>
    </row>
    <row r="98" spans="1:6" ht="12.75" customHeight="1">
      <c r="A98" s="182" t="s">
        <v>91</v>
      </c>
      <c r="B98" s="182" t="s">
        <v>88</v>
      </c>
      <c r="C98" s="183">
        <v>320</v>
      </c>
      <c r="D98" s="183"/>
      <c r="E98" s="181">
        <f>'CD'!H106</f>
        <v>12232941015</v>
      </c>
      <c r="F98" s="181">
        <v>3356831811</v>
      </c>
    </row>
    <row r="99" spans="1:6" ht="12.75" customHeight="1">
      <c r="A99" s="182" t="s">
        <v>93</v>
      </c>
      <c r="B99" s="182" t="s">
        <v>90</v>
      </c>
      <c r="C99" s="183">
        <v>321</v>
      </c>
      <c r="D99" s="183"/>
      <c r="E99" s="181"/>
      <c r="F99" s="181">
        <v>0</v>
      </c>
    </row>
    <row r="100" spans="1:6" ht="12.75" customHeight="1">
      <c r="A100" s="182" t="s">
        <v>125</v>
      </c>
      <c r="B100" s="182" t="s">
        <v>92</v>
      </c>
      <c r="C100" s="183">
        <v>322</v>
      </c>
      <c r="D100" s="183"/>
      <c r="E100" s="181">
        <v>0</v>
      </c>
      <c r="F100" s="181">
        <v>0</v>
      </c>
    </row>
    <row r="101" spans="1:6" ht="12.75" customHeight="1">
      <c r="A101" s="182" t="s">
        <v>126</v>
      </c>
      <c r="B101" s="182" t="s">
        <v>122</v>
      </c>
      <c r="C101" s="183">
        <v>323</v>
      </c>
      <c r="D101" s="183"/>
      <c r="E101" s="181">
        <v>0</v>
      </c>
      <c r="F101" s="181">
        <v>0</v>
      </c>
    </row>
    <row r="102" spans="1:6" ht="12.75" customHeight="1">
      <c r="A102" s="182" t="s">
        <v>128</v>
      </c>
      <c r="B102" s="182" t="s">
        <v>123</v>
      </c>
      <c r="C102" s="183">
        <v>327</v>
      </c>
      <c r="D102" s="184"/>
      <c r="E102" s="181">
        <v>0</v>
      </c>
      <c r="F102" s="181">
        <v>0</v>
      </c>
    </row>
    <row r="103" spans="1:6" ht="12.75" customHeight="1">
      <c r="A103" s="182" t="s">
        <v>127</v>
      </c>
      <c r="B103" s="182" t="s">
        <v>124</v>
      </c>
      <c r="C103" s="183">
        <v>328</v>
      </c>
      <c r="D103" s="183"/>
      <c r="E103" s="181">
        <v>0</v>
      </c>
      <c r="F103" s="181">
        <v>0</v>
      </c>
    </row>
    <row r="104" spans="1:6" ht="12.75" customHeight="1">
      <c r="A104" s="182" t="s">
        <v>129</v>
      </c>
      <c r="B104" s="182" t="s">
        <v>95</v>
      </c>
      <c r="C104" s="183">
        <v>329</v>
      </c>
      <c r="D104" s="184"/>
      <c r="E104" s="181">
        <v>0</v>
      </c>
      <c r="F104" s="181">
        <v>0</v>
      </c>
    </row>
    <row r="105" spans="1:6" ht="12.75" customHeight="1">
      <c r="A105" s="182"/>
      <c r="B105" s="182"/>
      <c r="C105" s="183"/>
      <c r="D105" s="184"/>
      <c r="E105" s="181"/>
      <c r="F105" s="181"/>
    </row>
    <row r="106" spans="1:6" ht="12.75" customHeight="1">
      <c r="A106" s="359" t="s">
        <v>25</v>
      </c>
      <c r="B106" s="359" t="s">
        <v>96</v>
      </c>
      <c r="C106" s="360">
        <v>330</v>
      </c>
      <c r="D106" s="183"/>
      <c r="E106" s="361">
        <f>SUM(E107:E114)</f>
        <v>0</v>
      </c>
      <c r="F106" s="361">
        <f>SUM(F107:F114)</f>
        <v>0</v>
      </c>
    </row>
    <row r="107" spans="1:6" ht="12.75" customHeight="1">
      <c r="A107" s="182" t="s">
        <v>27</v>
      </c>
      <c r="B107" s="182" t="s">
        <v>97</v>
      </c>
      <c r="C107" s="183">
        <v>331</v>
      </c>
      <c r="D107" s="183"/>
      <c r="E107" s="181">
        <v>0</v>
      </c>
      <c r="F107" s="181">
        <v>0</v>
      </c>
    </row>
    <row r="108" spans="1:6" ht="12.75" customHeight="1">
      <c r="A108" s="182" t="s">
        <v>23</v>
      </c>
      <c r="B108" s="182" t="s">
        <v>98</v>
      </c>
      <c r="C108" s="183">
        <v>332</v>
      </c>
      <c r="D108" s="183"/>
      <c r="E108" s="181">
        <v>0</v>
      </c>
      <c r="F108" s="181">
        <v>0</v>
      </c>
    </row>
    <row r="109" spans="1:6" ht="12.75" customHeight="1">
      <c r="A109" s="182" t="s">
        <v>34</v>
      </c>
      <c r="B109" s="182" t="s">
        <v>99</v>
      </c>
      <c r="C109" s="183">
        <v>333</v>
      </c>
      <c r="D109" s="183"/>
      <c r="E109" s="181">
        <v>0</v>
      </c>
      <c r="F109" s="181">
        <v>0</v>
      </c>
    </row>
    <row r="110" spans="1:6" ht="12.75" customHeight="1">
      <c r="A110" s="182" t="s">
        <v>36</v>
      </c>
      <c r="B110" s="182" t="s">
        <v>100</v>
      </c>
      <c r="C110" s="183">
        <v>334</v>
      </c>
      <c r="D110" s="183"/>
      <c r="E110" s="181">
        <v>0</v>
      </c>
      <c r="F110" s="181">
        <v>0</v>
      </c>
    </row>
    <row r="111" spans="1:6" ht="12.75" customHeight="1">
      <c r="A111" s="182" t="s">
        <v>38</v>
      </c>
      <c r="B111" s="182" t="s">
        <v>101</v>
      </c>
      <c r="C111" s="183">
        <v>335</v>
      </c>
      <c r="D111" s="183"/>
      <c r="E111" s="181">
        <v>0</v>
      </c>
      <c r="F111" s="181">
        <v>0</v>
      </c>
    </row>
    <row r="112" spans="1:6" ht="12.75" customHeight="1">
      <c r="A112" s="182" t="s">
        <v>40</v>
      </c>
      <c r="B112" s="182" t="s">
        <v>102</v>
      </c>
      <c r="C112" s="183">
        <v>336</v>
      </c>
      <c r="D112" s="184"/>
      <c r="E112" s="181">
        <v>0</v>
      </c>
      <c r="F112" s="181">
        <v>0</v>
      </c>
    </row>
    <row r="113" spans="1:6" ht="12.75" customHeight="1">
      <c r="A113" s="182" t="s">
        <v>87</v>
      </c>
      <c r="B113" s="182" t="s">
        <v>103</v>
      </c>
      <c r="C113" s="183">
        <v>337</v>
      </c>
      <c r="D113" s="184"/>
      <c r="E113" s="181">
        <v>0</v>
      </c>
      <c r="F113" s="181">
        <v>0</v>
      </c>
    </row>
    <row r="114" spans="1:6" ht="12.75" customHeight="1">
      <c r="A114" s="182" t="s">
        <v>89</v>
      </c>
      <c r="B114" s="182" t="s">
        <v>104</v>
      </c>
      <c r="C114" s="183">
        <v>339</v>
      </c>
      <c r="D114" s="184"/>
      <c r="E114" s="181">
        <v>0</v>
      </c>
      <c r="F114" s="181">
        <v>0</v>
      </c>
    </row>
    <row r="115" spans="1:6" ht="12.75" customHeight="1">
      <c r="A115" s="182"/>
      <c r="B115" s="182"/>
      <c r="C115" s="184"/>
      <c r="D115" s="184"/>
      <c r="E115" s="181"/>
      <c r="F115" s="181"/>
    </row>
    <row r="116" spans="1:6" ht="12.75" customHeight="1">
      <c r="A116" s="359" t="s">
        <v>48</v>
      </c>
      <c r="B116" s="359" t="s">
        <v>105</v>
      </c>
      <c r="C116" s="360">
        <v>400</v>
      </c>
      <c r="D116" s="183"/>
      <c r="E116" s="361">
        <f>E118+E130</f>
        <v>76301587776</v>
      </c>
      <c r="F116" s="361">
        <f>F118+F130</f>
        <v>76278942188</v>
      </c>
    </row>
    <row r="117" spans="1:6" ht="12.75" customHeight="1">
      <c r="A117" s="386"/>
      <c r="B117" s="386"/>
      <c r="C117" s="183"/>
      <c r="D117" s="183"/>
      <c r="E117" s="181"/>
      <c r="F117" s="181"/>
    </row>
    <row r="118" spans="1:6" ht="12.75" customHeight="1">
      <c r="A118" s="359" t="s">
        <v>107</v>
      </c>
      <c r="B118" s="359" t="s">
        <v>106</v>
      </c>
      <c r="C118" s="360">
        <v>410</v>
      </c>
      <c r="D118" s="183"/>
      <c r="E118" s="361">
        <f>SUM(E119:E128)</f>
        <v>76301587776</v>
      </c>
      <c r="F118" s="361">
        <f>SUM(F119:F128)</f>
        <v>76278942188</v>
      </c>
    </row>
    <row r="119" spans="1:6" ht="12.75" customHeight="1">
      <c r="A119" s="182" t="s">
        <v>27</v>
      </c>
      <c r="B119" s="182" t="s">
        <v>108</v>
      </c>
      <c r="C119" s="183">
        <v>411</v>
      </c>
      <c r="D119" s="184"/>
      <c r="E119" s="181">
        <v>100000000000</v>
      </c>
      <c r="F119" s="181">
        <v>100000000000</v>
      </c>
    </row>
    <row r="120" spans="1:6" ht="12.75" customHeight="1">
      <c r="A120" s="182" t="s">
        <v>23</v>
      </c>
      <c r="B120" s="182" t="s">
        <v>109</v>
      </c>
      <c r="C120" s="183">
        <v>412</v>
      </c>
      <c r="D120" s="184"/>
      <c r="E120" s="181">
        <v>0</v>
      </c>
      <c r="F120" s="181">
        <v>0</v>
      </c>
    </row>
    <row r="121" spans="1:6" ht="12.75" customHeight="1">
      <c r="A121" s="182" t="s">
        <v>34</v>
      </c>
      <c r="B121" s="182" t="s">
        <v>110</v>
      </c>
      <c r="C121" s="183">
        <v>413</v>
      </c>
      <c r="D121" s="184"/>
      <c r="E121" s="181">
        <v>0</v>
      </c>
      <c r="F121" s="181">
        <v>0</v>
      </c>
    </row>
    <row r="122" spans="1:6" ht="12.75" customHeight="1">
      <c r="A122" s="182" t="s">
        <v>36</v>
      </c>
      <c r="B122" s="182" t="s">
        <v>111</v>
      </c>
      <c r="C122" s="183">
        <v>414</v>
      </c>
      <c r="D122" s="184"/>
      <c r="E122" s="181">
        <v>0</v>
      </c>
      <c r="F122" s="181">
        <v>0</v>
      </c>
    </row>
    <row r="123" spans="1:6" ht="12.75" customHeight="1">
      <c r="A123" s="182" t="s">
        <v>38</v>
      </c>
      <c r="B123" s="182" t="s">
        <v>112</v>
      </c>
      <c r="C123" s="183">
        <v>415</v>
      </c>
      <c r="D123" s="184"/>
      <c r="E123" s="181">
        <v>0</v>
      </c>
      <c r="F123" s="181">
        <v>0</v>
      </c>
    </row>
    <row r="124" spans="1:6" ht="12.75" customHeight="1">
      <c r="A124" s="182" t="s">
        <v>40</v>
      </c>
      <c r="B124" s="182" t="s">
        <v>113</v>
      </c>
      <c r="C124" s="183">
        <v>416</v>
      </c>
      <c r="D124" s="184"/>
      <c r="E124" s="181">
        <v>0</v>
      </c>
      <c r="F124" s="181">
        <v>0</v>
      </c>
    </row>
    <row r="125" spans="1:6" ht="12.75" customHeight="1">
      <c r="A125" s="182" t="s">
        <v>87</v>
      </c>
      <c r="B125" s="182" t="s">
        <v>114</v>
      </c>
      <c r="C125" s="183">
        <v>417</v>
      </c>
      <c r="D125" s="184"/>
      <c r="E125" s="181">
        <v>0</v>
      </c>
      <c r="F125" s="181">
        <v>0</v>
      </c>
    </row>
    <row r="126" spans="1:6" ht="12.75" customHeight="1">
      <c r="A126" s="182" t="s">
        <v>89</v>
      </c>
      <c r="B126" s="182" t="s">
        <v>115</v>
      </c>
      <c r="C126" s="183">
        <v>418</v>
      </c>
      <c r="D126" s="184"/>
      <c r="E126" s="181">
        <f>'CD'!H126</f>
        <v>1321976000</v>
      </c>
      <c r="F126" s="181">
        <v>1321976000</v>
      </c>
    </row>
    <row r="127" spans="1:6" ht="12.75" customHeight="1">
      <c r="A127" s="182" t="s">
        <v>91</v>
      </c>
      <c r="B127" s="182" t="s">
        <v>116</v>
      </c>
      <c r="C127" s="183">
        <v>419</v>
      </c>
      <c r="D127" s="184"/>
      <c r="E127" s="181">
        <v>0</v>
      </c>
      <c r="F127" s="181">
        <v>0</v>
      </c>
    </row>
    <row r="128" spans="1:6" ht="12.75" customHeight="1">
      <c r="A128" s="182" t="s">
        <v>93</v>
      </c>
      <c r="B128" s="182" t="s">
        <v>117</v>
      </c>
      <c r="C128" s="183">
        <v>420</v>
      </c>
      <c r="D128" s="184"/>
      <c r="E128" s="181">
        <f>'CD'!H133</f>
        <v>-25020388224</v>
      </c>
      <c r="F128" s="181">
        <v>-25043033812</v>
      </c>
    </row>
    <row r="129" spans="1:6" ht="12.75" customHeight="1">
      <c r="A129" s="182"/>
      <c r="B129" s="182"/>
      <c r="C129" s="360"/>
      <c r="D129" s="184"/>
      <c r="E129" s="181"/>
      <c r="F129" s="181"/>
    </row>
    <row r="130" spans="1:6" ht="12.75" customHeight="1">
      <c r="A130" s="359" t="s">
        <v>130</v>
      </c>
      <c r="B130" s="359" t="s">
        <v>131</v>
      </c>
      <c r="C130" s="360">
        <v>430</v>
      </c>
      <c r="D130" s="184"/>
      <c r="E130" s="181"/>
      <c r="F130" s="181"/>
    </row>
    <row r="131" spans="1:6" ht="12.75" customHeight="1">
      <c r="A131" s="386"/>
      <c r="B131" s="386"/>
      <c r="C131" s="360"/>
      <c r="D131" s="184"/>
      <c r="E131" s="181"/>
      <c r="F131" s="181"/>
    </row>
    <row r="132" spans="1:7" ht="12.75" customHeight="1">
      <c r="A132" s="372"/>
      <c r="B132" s="372" t="s">
        <v>5</v>
      </c>
      <c r="C132" s="373">
        <v>440</v>
      </c>
      <c r="D132" s="374"/>
      <c r="E132" s="375">
        <f>E118+E87</f>
        <v>91560601307</v>
      </c>
      <c r="F132" s="375">
        <f>F118+F87</f>
        <v>102494921246</v>
      </c>
      <c r="G132" s="363"/>
    </row>
    <row r="133" spans="1:6" ht="12.75" customHeight="1">
      <c r="A133" s="376"/>
      <c r="B133" s="376"/>
      <c r="C133" s="377"/>
      <c r="D133" s="378"/>
      <c r="E133" s="406">
        <f>E132-E80</f>
        <v>0</v>
      </c>
      <c r="F133" s="406">
        <f>F132-F80</f>
        <v>0</v>
      </c>
    </row>
    <row r="134" spans="1:6" ht="12.75">
      <c r="A134" s="65" t="s">
        <v>842</v>
      </c>
      <c r="B134" s="376"/>
      <c r="C134" s="377"/>
      <c r="D134" s="378"/>
      <c r="E134" s="379"/>
      <c r="F134" s="379"/>
    </row>
    <row r="135" spans="1:6" ht="12.75">
      <c r="A135" s="64" t="s">
        <v>340</v>
      </c>
      <c r="B135" s="328"/>
      <c r="C135" s="333"/>
      <c r="D135" s="334"/>
      <c r="E135" s="334"/>
      <c r="F135" s="329"/>
    </row>
    <row r="136" spans="5:6" ht="12.75">
      <c r="E136" s="363"/>
      <c r="F136" s="363"/>
    </row>
    <row r="137" spans="1:6" ht="12.75">
      <c r="A137" s="454" t="s">
        <v>339</v>
      </c>
      <c r="B137" s="454"/>
      <c r="C137" s="454"/>
      <c r="D137" s="454"/>
      <c r="E137" s="454"/>
      <c r="F137" s="454"/>
    </row>
    <row r="138" ht="10.5" customHeight="1"/>
    <row r="139" ht="12.75">
      <c r="F139" s="326" t="s">
        <v>6</v>
      </c>
    </row>
    <row r="140" spans="1:6" ht="25.5">
      <c r="A140" s="387"/>
      <c r="B140" s="222" t="s">
        <v>132</v>
      </c>
      <c r="C140" s="222" t="s">
        <v>121</v>
      </c>
      <c r="D140" s="222"/>
      <c r="E140" s="222" t="s">
        <v>20</v>
      </c>
      <c r="F140" s="222" t="s">
        <v>661</v>
      </c>
    </row>
    <row r="141" spans="1:6" ht="12.75">
      <c r="A141" s="388"/>
      <c r="B141" s="360"/>
      <c r="C141" s="360"/>
      <c r="D141" s="360"/>
      <c r="E141" s="181"/>
      <c r="F141" s="181"/>
    </row>
    <row r="142" spans="1:6" s="392" customFormat="1" ht="12.75">
      <c r="A142" s="389" t="s">
        <v>27</v>
      </c>
      <c r="B142" s="390" t="s">
        <v>133</v>
      </c>
      <c r="C142" s="391" t="s">
        <v>139</v>
      </c>
      <c r="D142" s="390"/>
      <c r="E142" s="361"/>
      <c r="F142" s="361"/>
    </row>
    <row r="143" spans="1:6" s="392" customFormat="1" ht="12.75">
      <c r="A143" s="389" t="s">
        <v>23</v>
      </c>
      <c r="B143" s="390" t="s">
        <v>134</v>
      </c>
      <c r="C143" s="391" t="s">
        <v>140</v>
      </c>
      <c r="D143" s="390"/>
      <c r="E143" s="361"/>
      <c r="F143" s="361"/>
    </row>
    <row r="144" spans="1:6" s="392" customFormat="1" ht="12.75">
      <c r="A144" s="389" t="s">
        <v>34</v>
      </c>
      <c r="B144" s="390" t="s">
        <v>135</v>
      </c>
      <c r="C144" s="391" t="s">
        <v>141</v>
      </c>
      <c r="D144" s="390"/>
      <c r="E144" s="361"/>
      <c r="F144" s="361"/>
    </row>
    <row r="145" spans="1:6" s="392" customFormat="1" ht="12.75">
      <c r="A145" s="389" t="s">
        <v>36</v>
      </c>
      <c r="B145" s="390" t="s">
        <v>136</v>
      </c>
      <c r="C145" s="391" t="s">
        <v>142</v>
      </c>
      <c r="D145" s="390"/>
      <c r="E145" s="361"/>
      <c r="F145" s="361"/>
    </row>
    <row r="146" spans="1:6" s="392" customFormat="1" ht="12.75">
      <c r="A146" s="389" t="s">
        <v>38</v>
      </c>
      <c r="B146" s="390" t="s">
        <v>137</v>
      </c>
      <c r="C146" s="391" t="s">
        <v>143</v>
      </c>
      <c r="D146" s="390"/>
      <c r="E146" s="361"/>
      <c r="F146" s="361"/>
    </row>
    <row r="147" spans="1:6" s="392" customFormat="1" ht="12.75">
      <c r="A147" s="389" t="s">
        <v>40</v>
      </c>
      <c r="B147" s="390" t="s">
        <v>138</v>
      </c>
      <c r="C147" s="391" t="s">
        <v>144</v>
      </c>
      <c r="D147" s="390"/>
      <c r="E147" s="361">
        <f>'[3]Sheet1'!$E$10</f>
        <v>10764250000</v>
      </c>
      <c r="F147" s="361">
        <f>F149+F155+F161+F167+F173+F179+F185+F191+F203</f>
        <v>35238070000</v>
      </c>
    </row>
    <row r="148" spans="1:6" ht="12.75">
      <c r="A148" s="388"/>
      <c r="B148" s="184" t="s">
        <v>118</v>
      </c>
      <c r="C148" s="183"/>
      <c r="D148" s="184"/>
      <c r="E148" s="181"/>
      <c r="F148" s="181"/>
    </row>
    <row r="149" spans="1:6" s="392" customFormat="1" ht="12.75">
      <c r="A149" s="389" t="s">
        <v>222</v>
      </c>
      <c r="B149" s="390" t="s">
        <v>221</v>
      </c>
      <c r="C149" s="391" t="s">
        <v>145</v>
      </c>
      <c r="D149" s="390"/>
      <c r="E149" s="361">
        <f>SUM(E150:E153)</f>
        <v>10724140000</v>
      </c>
      <c r="F149" s="361">
        <f>SUM(F150:F153)</f>
        <v>34779810000</v>
      </c>
    </row>
    <row r="150" spans="1:6" ht="12.75">
      <c r="A150" s="388" t="s">
        <v>224</v>
      </c>
      <c r="B150" s="184" t="s">
        <v>223</v>
      </c>
      <c r="C150" s="393" t="s">
        <v>146</v>
      </c>
      <c r="D150" s="184"/>
      <c r="E150" s="181"/>
      <c r="F150" s="181"/>
    </row>
    <row r="151" spans="1:6" ht="12.75">
      <c r="A151" s="388" t="s">
        <v>226</v>
      </c>
      <c r="B151" s="184" t="s">
        <v>225</v>
      </c>
      <c r="C151" s="393" t="s">
        <v>147</v>
      </c>
      <c r="D151" s="184"/>
      <c r="E151" s="181">
        <f>'[3]Sheet1'!$E$14</f>
        <v>8673500000</v>
      </c>
      <c r="F151" s="181">
        <v>14861430000</v>
      </c>
    </row>
    <row r="152" spans="1:6" ht="12.75">
      <c r="A152" s="388" t="s">
        <v>228</v>
      </c>
      <c r="B152" s="184" t="s">
        <v>227</v>
      </c>
      <c r="C152" s="393" t="s">
        <v>148</v>
      </c>
      <c r="D152" s="184"/>
      <c r="E152" s="181">
        <f>'[3]Sheet1'!$E$15</f>
        <v>2050640000</v>
      </c>
      <c r="F152" s="181">
        <v>19918380000</v>
      </c>
    </row>
    <row r="153" spans="1:6" ht="12.75">
      <c r="A153" s="388" t="s">
        <v>230</v>
      </c>
      <c r="B153" s="184" t="s">
        <v>229</v>
      </c>
      <c r="C153" s="393" t="s">
        <v>149</v>
      </c>
      <c r="D153" s="184"/>
      <c r="E153" s="181"/>
      <c r="F153" s="181"/>
    </row>
    <row r="154" spans="1:6" ht="12.75">
      <c r="A154" s="388"/>
      <c r="B154" s="366"/>
      <c r="C154" s="183"/>
      <c r="D154" s="184"/>
      <c r="E154" s="181"/>
      <c r="F154" s="181"/>
    </row>
    <row r="155" spans="1:6" s="392" customFormat="1" ht="12.75">
      <c r="A155" s="389" t="s">
        <v>232</v>
      </c>
      <c r="B155" s="390" t="s">
        <v>231</v>
      </c>
      <c r="C155" s="391" t="s">
        <v>150</v>
      </c>
      <c r="D155" s="390"/>
      <c r="E155" s="361">
        <f>SUM(E156:E159)</f>
        <v>0</v>
      </c>
      <c r="F155" s="361">
        <f>SUM(F156:F159)</f>
        <v>0</v>
      </c>
    </row>
    <row r="156" spans="1:6" ht="12.75">
      <c r="A156" s="388" t="s">
        <v>234</v>
      </c>
      <c r="B156" s="184" t="s">
        <v>233</v>
      </c>
      <c r="C156" s="393" t="s">
        <v>151</v>
      </c>
      <c r="D156" s="184"/>
      <c r="E156" s="181"/>
      <c r="F156" s="181"/>
    </row>
    <row r="157" spans="1:6" ht="25.5">
      <c r="A157" s="388" t="s">
        <v>236</v>
      </c>
      <c r="B157" s="184" t="s">
        <v>235</v>
      </c>
      <c r="C157" s="393" t="s">
        <v>152</v>
      </c>
      <c r="D157" s="184"/>
      <c r="E157" s="181"/>
      <c r="F157" s="181"/>
    </row>
    <row r="158" spans="1:6" ht="25.5">
      <c r="A158" s="388" t="s">
        <v>238</v>
      </c>
      <c r="B158" s="184" t="s">
        <v>237</v>
      </c>
      <c r="C158" s="393" t="s">
        <v>153</v>
      </c>
      <c r="D158" s="184"/>
      <c r="E158" s="181"/>
      <c r="F158" s="181"/>
    </row>
    <row r="159" spans="1:6" ht="12.75">
      <c r="A159" s="388" t="s">
        <v>240</v>
      </c>
      <c r="B159" s="184" t="s">
        <v>239</v>
      </c>
      <c r="C159" s="393" t="s">
        <v>154</v>
      </c>
      <c r="D159" s="184"/>
      <c r="E159" s="181"/>
      <c r="F159" s="181"/>
    </row>
    <row r="160" spans="1:6" ht="12.75" hidden="1">
      <c r="A160" s="388"/>
      <c r="B160" s="366"/>
      <c r="C160" s="183"/>
      <c r="D160" s="184"/>
      <c r="E160" s="181"/>
      <c r="F160" s="181"/>
    </row>
    <row r="161" spans="1:6" s="392" customFormat="1" ht="12.75">
      <c r="A161" s="389" t="s">
        <v>242</v>
      </c>
      <c r="B161" s="390" t="s">
        <v>241</v>
      </c>
      <c r="C161" s="391" t="s">
        <v>155</v>
      </c>
      <c r="D161" s="390"/>
      <c r="E161" s="361">
        <f>SUM(E162:E165)</f>
        <v>0</v>
      </c>
      <c r="F161" s="361">
        <f>SUM(F162:F165)</f>
        <v>0</v>
      </c>
    </row>
    <row r="162" spans="1:6" ht="12.75">
      <c r="A162" s="388" t="s">
        <v>244</v>
      </c>
      <c r="B162" s="184" t="s">
        <v>243</v>
      </c>
      <c r="C162" s="393" t="s">
        <v>156</v>
      </c>
      <c r="D162" s="184"/>
      <c r="E162" s="181"/>
      <c r="F162" s="181"/>
    </row>
    <row r="163" spans="1:6" ht="12.75">
      <c r="A163" s="388" t="s">
        <v>246</v>
      </c>
      <c r="B163" s="184" t="s">
        <v>245</v>
      </c>
      <c r="C163" s="393" t="s">
        <v>157</v>
      </c>
      <c r="D163" s="184"/>
      <c r="E163" s="181"/>
      <c r="F163" s="181"/>
    </row>
    <row r="164" spans="1:6" ht="12.75">
      <c r="A164" s="388" t="s">
        <v>248</v>
      </c>
      <c r="B164" s="184" t="s">
        <v>247</v>
      </c>
      <c r="C164" s="393" t="s">
        <v>158</v>
      </c>
      <c r="D164" s="184"/>
      <c r="E164" s="181"/>
      <c r="F164" s="181"/>
    </row>
    <row r="165" spans="1:6" ht="12.75">
      <c r="A165" s="388" t="s">
        <v>250</v>
      </c>
      <c r="B165" s="184" t="s">
        <v>249</v>
      </c>
      <c r="C165" s="393" t="s">
        <v>159</v>
      </c>
      <c r="D165" s="184"/>
      <c r="E165" s="181"/>
      <c r="F165" s="181"/>
    </row>
    <row r="166" spans="1:6" ht="12.75" hidden="1">
      <c r="A166" s="388"/>
      <c r="B166" s="366"/>
      <c r="C166" s="183"/>
      <c r="D166" s="184"/>
      <c r="E166" s="181"/>
      <c r="F166" s="181"/>
    </row>
    <row r="167" spans="1:6" s="392" customFormat="1" ht="12.75">
      <c r="A167" s="389" t="s">
        <v>252</v>
      </c>
      <c r="B167" s="390" t="s">
        <v>251</v>
      </c>
      <c r="C167" s="391" t="s">
        <v>160</v>
      </c>
      <c r="D167" s="390"/>
      <c r="E167" s="361">
        <f>SUM(E168:E171)</f>
        <v>0</v>
      </c>
      <c r="F167" s="361">
        <f>SUM(F168:F171)</f>
        <v>410000000</v>
      </c>
    </row>
    <row r="168" spans="1:6" ht="12.75">
      <c r="A168" s="388" t="s">
        <v>254</v>
      </c>
      <c r="B168" s="184" t="s">
        <v>253</v>
      </c>
      <c r="C168" s="393" t="s">
        <v>161</v>
      </c>
      <c r="D168" s="184"/>
      <c r="E168" s="181"/>
      <c r="F168" s="181"/>
    </row>
    <row r="169" spans="1:6" ht="12.75">
      <c r="A169" s="388" t="s">
        <v>256</v>
      </c>
      <c r="B169" s="184" t="s">
        <v>255</v>
      </c>
      <c r="C169" s="393" t="s">
        <v>162</v>
      </c>
      <c r="D169" s="184"/>
      <c r="E169" s="181">
        <f>'[3]Sheet1'!$E$32</f>
        <v>0</v>
      </c>
      <c r="F169" s="181">
        <v>410000000</v>
      </c>
    </row>
    <row r="170" spans="1:6" ht="12.75">
      <c r="A170" s="388" t="s">
        <v>258</v>
      </c>
      <c r="B170" s="184" t="s">
        <v>257</v>
      </c>
      <c r="C170" s="393" t="s">
        <v>163</v>
      </c>
      <c r="D170" s="184"/>
      <c r="E170" s="181"/>
      <c r="F170" s="181"/>
    </row>
    <row r="171" spans="1:6" ht="12.75">
      <c r="A171" s="388" t="s">
        <v>260</v>
      </c>
      <c r="B171" s="184" t="s">
        <v>259</v>
      </c>
      <c r="C171" s="393" t="s">
        <v>164</v>
      </c>
      <c r="D171" s="184"/>
      <c r="E171" s="181"/>
      <c r="F171" s="181"/>
    </row>
    <row r="172" spans="1:6" ht="12.75" hidden="1">
      <c r="A172" s="388"/>
      <c r="B172" s="184"/>
      <c r="C172" s="183"/>
      <c r="D172" s="184"/>
      <c r="E172" s="181"/>
      <c r="F172" s="181"/>
    </row>
    <row r="173" spans="1:6" s="392" customFormat="1" ht="12.75">
      <c r="A173" s="389" t="s">
        <v>262</v>
      </c>
      <c r="B173" s="390" t="s">
        <v>261</v>
      </c>
      <c r="C173" s="391" t="s">
        <v>165</v>
      </c>
      <c r="D173" s="390"/>
      <c r="E173" s="361">
        <f>SUM(E174:E177)</f>
        <v>40000000</v>
      </c>
      <c r="F173" s="361">
        <f>SUM(F174:F177)</f>
        <v>0</v>
      </c>
    </row>
    <row r="174" spans="1:6" ht="12.75">
      <c r="A174" s="388" t="s">
        <v>264</v>
      </c>
      <c r="B174" s="184" t="s">
        <v>263</v>
      </c>
      <c r="C174" s="393" t="s">
        <v>166</v>
      </c>
      <c r="D174" s="184"/>
      <c r="E174" s="181"/>
      <c r="F174" s="181"/>
    </row>
    <row r="175" spans="1:6" ht="12.75">
      <c r="A175" s="388" t="s">
        <v>266</v>
      </c>
      <c r="B175" s="184" t="s">
        <v>265</v>
      </c>
      <c r="C175" s="393" t="s">
        <v>167</v>
      </c>
      <c r="D175" s="184"/>
      <c r="E175" s="181">
        <f>'[3]Sheet1'!$E$38</f>
        <v>40000000</v>
      </c>
      <c r="F175" s="181">
        <v>0</v>
      </c>
    </row>
    <row r="176" spans="1:6" ht="12.75">
      <c r="A176" s="388" t="s">
        <v>268</v>
      </c>
      <c r="B176" s="184" t="s">
        <v>267</v>
      </c>
      <c r="C176" s="393" t="s">
        <v>168</v>
      </c>
      <c r="D176" s="184"/>
      <c r="E176" s="181"/>
      <c r="F176" s="181"/>
    </row>
    <row r="177" spans="1:6" ht="12.75">
      <c r="A177" s="388" t="s">
        <v>270</v>
      </c>
      <c r="B177" s="184" t="s">
        <v>269</v>
      </c>
      <c r="C177" s="393" t="s">
        <v>169</v>
      </c>
      <c r="D177" s="184"/>
      <c r="E177" s="181"/>
      <c r="F177" s="181"/>
    </row>
    <row r="178" spans="1:6" ht="12.75" hidden="1">
      <c r="A178" s="388"/>
      <c r="B178" s="184"/>
      <c r="C178" s="183"/>
      <c r="D178" s="184"/>
      <c r="E178" s="181"/>
      <c r="F178" s="181"/>
    </row>
    <row r="179" spans="1:6" s="392" customFormat="1" ht="12.75">
      <c r="A179" s="389" t="s">
        <v>272</v>
      </c>
      <c r="B179" s="390" t="s">
        <v>271</v>
      </c>
      <c r="C179" s="391" t="s">
        <v>170</v>
      </c>
      <c r="D179" s="390"/>
      <c r="E179" s="361">
        <f>SUM(E180:E183)</f>
        <v>0</v>
      </c>
      <c r="F179" s="361">
        <f>SUM(F180:F183)</f>
        <v>0</v>
      </c>
    </row>
    <row r="180" spans="1:6" ht="12.75">
      <c r="A180" s="388" t="s">
        <v>274</v>
      </c>
      <c r="B180" s="184" t="s">
        <v>273</v>
      </c>
      <c r="C180" s="393" t="s">
        <v>171</v>
      </c>
      <c r="D180" s="184"/>
      <c r="E180" s="181"/>
      <c r="F180" s="181"/>
    </row>
    <row r="181" spans="1:6" ht="15" customHeight="1">
      <c r="A181" s="388" t="s">
        <v>276</v>
      </c>
      <c r="B181" s="184" t="s">
        <v>275</v>
      </c>
      <c r="C181" s="393" t="s">
        <v>172</v>
      </c>
      <c r="D181" s="184"/>
      <c r="E181" s="181"/>
      <c r="F181" s="181"/>
    </row>
    <row r="182" spans="1:6" ht="25.5">
      <c r="A182" s="388" t="s">
        <v>278</v>
      </c>
      <c r="B182" s="184" t="s">
        <v>277</v>
      </c>
      <c r="C182" s="393" t="s">
        <v>173</v>
      </c>
      <c r="D182" s="184"/>
      <c r="E182" s="181"/>
      <c r="F182" s="181"/>
    </row>
    <row r="183" spans="1:6" ht="12.75">
      <c r="A183" s="388" t="s">
        <v>280</v>
      </c>
      <c r="B183" s="184" t="s">
        <v>279</v>
      </c>
      <c r="C183" s="393" t="s">
        <v>174</v>
      </c>
      <c r="D183" s="184"/>
      <c r="E183" s="181"/>
      <c r="F183" s="181"/>
    </row>
    <row r="184" spans="1:6" ht="12.75" hidden="1">
      <c r="A184" s="388"/>
      <c r="B184" s="184"/>
      <c r="C184" s="183"/>
      <c r="D184" s="184"/>
      <c r="E184" s="181"/>
      <c r="F184" s="181"/>
    </row>
    <row r="185" spans="1:6" s="392" customFormat="1" ht="12.75">
      <c r="A185" s="389" t="s">
        <v>282</v>
      </c>
      <c r="B185" s="390" t="s">
        <v>281</v>
      </c>
      <c r="C185" s="391" t="s">
        <v>175</v>
      </c>
      <c r="D185" s="390"/>
      <c r="E185" s="361">
        <f>SUM(E186:E189)</f>
        <v>110000</v>
      </c>
      <c r="F185" s="361">
        <f>SUM(F186:F189)</f>
        <v>48260000</v>
      </c>
    </row>
    <row r="186" spans="1:6" ht="12.75">
      <c r="A186" s="388" t="s">
        <v>284</v>
      </c>
      <c r="B186" s="184" t="s">
        <v>283</v>
      </c>
      <c r="C186" s="393" t="s">
        <v>176</v>
      </c>
      <c r="D186" s="184"/>
      <c r="E186" s="181"/>
      <c r="F186" s="181"/>
    </row>
    <row r="187" spans="1:6" ht="12.75">
      <c r="A187" s="388" t="s">
        <v>286</v>
      </c>
      <c r="B187" s="184" t="s">
        <v>285</v>
      </c>
      <c r="C187" s="393" t="s">
        <v>177</v>
      </c>
      <c r="D187" s="184"/>
      <c r="E187" s="181">
        <f>'[3]Sheet1'!$E$50</f>
        <v>110000</v>
      </c>
      <c r="F187" s="181">
        <v>48260000</v>
      </c>
    </row>
    <row r="188" spans="1:6" ht="12.75">
      <c r="A188" s="388" t="s">
        <v>288</v>
      </c>
      <c r="B188" s="184" t="s">
        <v>287</v>
      </c>
      <c r="C188" s="393" t="s">
        <v>178</v>
      </c>
      <c r="D188" s="184"/>
      <c r="E188" s="181"/>
      <c r="F188" s="181"/>
    </row>
    <row r="189" spans="1:6" ht="12.75">
      <c r="A189" s="388" t="s">
        <v>290</v>
      </c>
      <c r="B189" s="184" t="s">
        <v>289</v>
      </c>
      <c r="C189" s="393" t="s">
        <v>179</v>
      </c>
      <c r="D189" s="184"/>
      <c r="E189" s="181"/>
      <c r="F189" s="181"/>
    </row>
    <row r="190" spans="1:6" ht="12.75" hidden="1">
      <c r="A190" s="388"/>
      <c r="B190" s="366"/>
      <c r="C190" s="183"/>
      <c r="D190" s="184"/>
      <c r="E190" s="181"/>
      <c r="F190" s="181"/>
    </row>
    <row r="191" spans="1:6" s="392" customFormat="1" ht="12.75">
      <c r="A191" s="389" t="s">
        <v>292</v>
      </c>
      <c r="B191" s="390" t="s">
        <v>291</v>
      </c>
      <c r="C191" s="391" t="s">
        <v>180</v>
      </c>
      <c r="D191" s="390"/>
      <c r="E191" s="361">
        <f>SUM(E192:E195)</f>
        <v>0</v>
      </c>
      <c r="F191" s="361">
        <f>SUM(F192:F195)</f>
        <v>0</v>
      </c>
    </row>
    <row r="192" spans="1:6" ht="25.5">
      <c r="A192" s="388" t="s">
        <v>294</v>
      </c>
      <c r="B192" s="184" t="s">
        <v>293</v>
      </c>
      <c r="C192" s="393" t="s">
        <v>181</v>
      </c>
      <c r="D192" s="184"/>
      <c r="E192" s="181"/>
      <c r="F192" s="181"/>
    </row>
    <row r="193" spans="1:6" ht="25.5">
      <c r="A193" s="388" t="s">
        <v>296</v>
      </c>
      <c r="B193" s="184" t="s">
        <v>295</v>
      </c>
      <c r="C193" s="393" t="s">
        <v>182</v>
      </c>
      <c r="D193" s="184"/>
      <c r="E193" s="181"/>
      <c r="F193" s="181"/>
    </row>
    <row r="194" spans="1:6" ht="25.5">
      <c r="A194" s="388" t="s">
        <v>298</v>
      </c>
      <c r="B194" s="184" t="s">
        <v>297</v>
      </c>
      <c r="C194" s="393" t="s">
        <v>183</v>
      </c>
      <c r="D194" s="184"/>
      <c r="E194" s="181"/>
      <c r="F194" s="181"/>
    </row>
    <row r="195" spans="1:6" ht="14.25" customHeight="1">
      <c r="A195" s="394" t="s">
        <v>300</v>
      </c>
      <c r="B195" s="370" t="s">
        <v>299</v>
      </c>
      <c r="C195" s="395" t="s">
        <v>184</v>
      </c>
      <c r="D195" s="370"/>
      <c r="E195" s="371"/>
      <c r="F195" s="371"/>
    </row>
    <row r="196" spans="1:6" ht="12.75">
      <c r="A196" s="396"/>
      <c r="B196" s="378"/>
      <c r="C196" s="397"/>
      <c r="D196" s="378"/>
      <c r="E196" s="379"/>
      <c r="F196" s="379"/>
    </row>
    <row r="197" spans="1:6" ht="12.75" hidden="1">
      <c r="A197" s="398"/>
      <c r="B197" s="399"/>
      <c r="C197" s="400"/>
      <c r="D197" s="399"/>
      <c r="E197" s="401"/>
      <c r="F197" s="401"/>
    </row>
    <row r="198" spans="1:6" ht="12.75">
      <c r="A198" s="65" t="s">
        <v>842</v>
      </c>
      <c r="B198" s="376"/>
      <c r="C198" s="377"/>
      <c r="D198" s="378"/>
      <c r="E198" s="379"/>
      <c r="F198" s="379"/>
    </row>
    <row r="199" spans="1:6" ht="12.75">
      <c r="A199" s="64" t="s">
        <v>340</v>
      </c>
      <c r="B199" s="328"/>
      <c r="C199" s="333"/>
      <c r="D199" s="334"/>
      <c r="E199" s="334"/>
      <c r="F199" s="329"/>
    </row>
    <row r="200" spans="1:6" ht="12.75">
      <c r="A200" s="396"/>
      <c r="B200" s="378"/>
      <c r="C200" s="381"/>
      <c r="D200" s="378"/>
      <c r="E200" s="379"/>
      <c r="F200" s="379"/>
    </row>
    <row r="201" spans="1:6" ht="12.75">
      <c r="A201" s="396"/>
      <c r="B201" s="378"/>
      <c r="C201" s="381"/>
      <c r="D201" s="378"/>
      <c r="E201" s="379"/>
      <c r="F201" s="379"/>
    </row>
    <row r="202" spans="1:6" ht="25.5">
      <c r="A202" s="387"/>
      <c r="B202" s="222" t="s">
        <v>132</v>
      </c>
      <c r="C202" s="222" t="s">
        <v>121</v>
      </c>
      <c r="D202" s="222"/>
      <c r="E202" s="222" t="s">
        <v>20</v>
      </c>
      <c r="F202" s="222" t="s">
        <v>21</v>
      </c>
    </row>
    <row r="203" spans="1:6" ht="12.75">
      <c r="A203" s="389" t="s">
        <v>302</v>
      </c>
      <c r="B203" s="390" t="s">
        <v>301</v>
      </c>
      <c r="C203" s="391" t="s">
        <v>185</v>
      </c>
      <c r="D203" s="390"/>
      <c r="E203" s="361"/>
      <c r="F203" s="361"/>
    </row>
    <row r="204" spans="1:6" ht="25.5">
      <c r="A204" s="389" t="s">
        <v>87</v>
      </c>
      <c r="B204" s="390" t="s">
        <v>303</v>
      </c>
      <c r="C204" s="391" t="s">
        <v>186</v>
      </c>
      <c r="D204" s="390"/>
      <c r="E204" s="361">
        <f>'[3]Sheet1'!$E$61</f>
        <v>11766230000</v>
      </c>
      <c r="F204" s="361">
        <f>F206</f>
        <v>11426000000</v>
      </c>
    </row>
    <row r="205" spans="1:6" ht="12.75">
      <c r="A205" s="388"/>
      <c r="B205" s="184" t="s">
        <v>118</v>
      </c>
      <c r="C205" s="183"/>
      <c r="D205" s="184"/>
      <c r="E205" s="181"/>
      <c r="F205" s="181"/>
    </row>
    <row r="206" spans="1:6" ht="12.75">
      <c r="A206" s="389" t="s">
        <v>304</v>
      </c>
      <c r="B206" s="390" t="s">
        <v>221</v>
      </c>
      <c r="C206" s="391" t="s">
        <v>187</v>
      </c>
      <c r="D206" s="390"/>
      <c r="E206" s="361">
        <f>SUM(E207:E210)</f>
        <v>11356230000</v>
      </c>
      <c r="F206" s="361">
        <f>SUM(F207:F210)</f>
        <v>11426000000</v>
      </c>
    </row>
    <row r="207" spans="1:6" ht="12.75">
      <c r="A207" s="388" t="s">
        <v>305</v>
      </c>
      <c r="B207" s="184" t="s">
        <v>223</v>
      </c>
      <c r="C207" s="393" t="s">
        <v>188</v>
      </c>
      <c r="D207" s="184"/>
      <c r="E207" s="181"/>
      <c r="F207" s="181"/>
    </row>
    <row r="208" spans="1:6" ht="12.75">
      <c r="A208" s="388" t="s">
        <v>306</v>
      </c>
      <c r="B208" s="184" t="s">
        <v>225</v>
      </c>
      <c r="C208" s="393" t="s">
        <v>189</v>
      </c>
      <c r="D208" s="184"/>
      <c r="E208" s="181">
        <f>'[3]Sheet1'!$E$65</f>
        <v>359350000</v>
      </c>
      <c r="F208" s="181">
        <v>429120000</v>
      </c>
    </row>
    <row r="209" spans="1:6" ht="12.75">
      <c r="A209" s="388" t="s">
        <v>307</v>
      </c>
      <c r="B209" s="184" t="s">
        <v>227</v>
      </c>
      <c r="C209" s="393" t="s">
        <v>190</v>
      </c>
      <c r="D209" s="184"/>
      <c r="E209" s="181">
        <f>'[3]Sheet1'!$E$66</f>
        <v>10996880000</v>
      </c>
      <c r="F209" s="181">
        <v>10996880000</v>
      </c>
    </row>
    <row r="210" spans="1:6" ht="12.75">
      <c r="A210" s="388" t="s">
        <v>308</v>
      </c>
      <c r="B210" s="184" t="s">
        <v>229</v>
      </c>
      <c r="C210" s="393" t="s">
        <v>191</v>
      </c>
      <c r="D210" s="184"/>
      <c r="E210" s="181"/>
      <c r="F210" s="181"/>
    </row>
    <row r="211" spans="1:6" ht="12.75" hidden="1">
      <c r="A211" s="388"/>
      <c r="B211" s="366"/>
      <c r="C211" s="184"/>
      <c r="D211" s="184"/>
      <c r="E211" s="181"/>
      <c r="F211" s="181"/>
    </row>
    <row r="212" spans="1:6" ht="12.75">
      <c r="A212" s="389" t="s">
        <v>309</v>
      </c>
      <c r="B212" s="390" t="s">
        <v>231</v>
      </c>
      <c r="C212" s="391" t="s">
        <v>192</v>
      </c>
      <c r="D212" s="390"/>
      <c r="E212" s="361">
        <f>SUM(E213:E216)</f>
        <v>0</v>
      </c>
      <c r="F212" s="361">
        <f>SUM(F213:F216)</f>
        <v>0</v>
      </c>
    </row>
    <row r="213" spans="1:6" ht="12.75">
      <c r="A213" s="388" t="s">
        <v>310</v>
      </c>
      <c r="B213" s="184" t="s">
        <v>233</v>
      </c>
      <c r="C213" s="393" t="s">
        <v>193</v>
      </c>
      <c r="D213" s="184"/>
      <c r="E213" s="181"/>
      <c r="F213" s="181"/>
    </row>
    <row r="214" spans="1:6" ht="25.5">
      <c r="A214" s="388" t="s">
        <v>311</v>
      </c>
      <c r="B214" s="184" t="s">
        <v>235</v>
      </c>
      <c r="C214" s="393" t="s">
        <v>194</v>
      </c>
      <c r="D214" s="184"/>
      <c r="E214" s="181"/>
      <c r="F214" s="181"/>
    </row>
    <row r="215" spans="1:6" ht="25.5">
      <c r="A215" s="388" t="s">
        <v>312</v>
      </c>
      <c r="B215" s="184" t="s">
        <v>237</v>
      </c>
      <c r="C215" s="393" t="s">
        <v>195</v>
      </c>
      <c r="D215" s="184"/>
      <c r="E215" s="181"/>
      <c r="F215" s="181"/>
    </row>
    <row r="216" spans="1:6" ht="12.75">
      <c r="A216" s="388" t="s">
        <v>313</v>
      </c>
      <c r="B216" s="184" t="s">
        <v>239</v>
      </c>
      <c r="C216" s="393" t="s">
        <v>196</v>
      </c>
      <c r="D216" s="184"/>
      <c r="E216" s="181"/>
      <c r="F216" s="181"/>
    </row>
    <row r="217" spans="1:6" ht="12.75" hidden="1">
      <c r="A217" s="388"/>
      <c r="B217" s="366"/>
      <c r="C217" s="183"/>
      <c r="D217" s="184"/>
      <c r="E217" s="181"/>
      <c r="F217" s="181"/>
    </row>
    <row r="218" spans="1:6" ht="12.75">
      <c r="A218" s="389" t="s">
        <v>314</v>
      </c>
      <c r="B218" s="390" t="s">
        <v>241</v>
      </c>
      <c r="C218" s="391" t="s">
        <v>197</v>
      </c>
      <c r="D218" s="390"/>
      <c r="E218" s="361">
        <f>SUM(E219:E222)</f>
        <v>0</v>
      </c>
      <c r="F218" s="361">
        <f>SUM(F219:F222)</f>
        <v>0</v>
      </c>
    </row>
    <row r="219" spans="1:6" ht="12.75">
      <c r="A219" s="388" t="s">
        <v>315</v>
      </c>
      <c r="B219" s="184" t="s">
        <v>243</v>
      </c>
      <c r="C219" s="393" t="s">
        <v>198</v>
      </c>
      <c r="D219" s="184"/>
      <c r="E219" s="181"/>
      <c r="F219" s="181"/>
    </row>
    <row r="220" spans="1:6" ht="12.75">
      <c r="A220" s="388" t="s">
        <v>316</v>
      </c>
      <c r="B220" s="184" t="s">
        <v>245</v>
      </c>
      <c r="C220" s="393" t="s">
        <v>199</v>
      </c>
      <c r="D220" s="184"/>
      <c r="E220" s="181"/>
      <c r="F220" s="181"/>
    </row>
    <row r="221" spans="1:6" ht="12.75">
      <c r="A221" s="388" t="s">
        <v>317</v>
      </c>
      <c r="B221" s="184" t="s">
        <v>247</v>
      </c>
      <c r="C221" s="393" t="s">
        <v>200</v>
      </c>
      <c r="D221" s="184"/>
      <c r="E221" s="181"/>
      <c r="F221" s="181"/>
    </row>
    <row r="222" spans="1:6" ht="12.75">
      <c r="A222" s="388" t="s">
        <v>318</v>
      </c>
      <c r="B222" s="184" t="s">
        <v>249</v>
      </c>
      <c r="C222" s="393" t="s">
        <v>201</v>
      </c>
      <c r="D222" s="184"/>
      <c r="E222" s="181"/>
      <c r="F222" s="181"/>
    </row>
    <row r="223" spans="1:6" ht="12.75" hidden="1">
      <c r="A223" s="388"/>
      <c r="B223" s="366"/>
      <c r="C223" s="183"/>
      <c r="D223" s="184"/>
      <c r="E223" s="181"/>
      <c r="F223" s="181"/>
    </row>
    <row r="224" spans="1:6" ht="12.75">
      <c r="A224" s="389" t="s">
        <v>319</v>
      </c>
      <c r="B224" s="390" t="s">
        <v>251</v>
      </c>
      <c r="C224" s="391" t="s">
        <v>202</v>
      </c>
      <c r="D224" s="390"/>
      <c r="E224" s="361">
        <f>SUM(E225:E228)</f>
        <v>410000000</v>
      </c>
      <c r="F224" s="361">
        <f>SUM(F225:F228)</f>
        <v>0</v>
      </c>
    </row>
    <row r="225" spans="1:6" ht="12.75">
      <c r="A225" s="388" t="s">
        <v>320</v>
      </c>
      <c r="B225" s="184" t="s">
        <v>253</v>
      </c>
      <c r="C225" s="393" t="s">
        <v>203</v>
      </c>
      <c r="D225" s="184"/>
      <c r="E225" s="181"/>
      <c r="F225" s="181"/>
    </row>
    <row r="226" spans="1:6" ht="12.75">
      <c r="A226" s="388" t="s">
        <v>321</v>
      </c>
      <c r="B226" s="184" t="s">
        <v>255</v>
      </c>
      <c r="C226" s="393" t="s">
        <v>204</v>
      </c>
      <c r="D226" s="184"/>
      <c r="E226" s="181">
        <f>'[3]Sheet1'!$E$83</f>
        <v>410000000</v>
      </c>
      <c r="F226" s="181"/>
    </row>
    <row r="227" spans="1:6" ht="12.75">
      <c r="A227" s="388" t="s">
        <v>322</v>
      </c>
      <c r="B227" s="184" t="s">
        <v>257</v>
      </c>
      <c r="C227" s="393" t="s">
        <v>205</v>
      </c>
      <c r="D227" s="184"/>
      <c r="E227" s="181"/>
      <c r="F227" s="181"/>
    </row>
    <row r="228" spans="1:6" ht="12.75">
      <c r="A228" s="388" t="s">
        <v>323</v>
      </c>
      <c r="B228" s="184" t="s">
        <v>259</v>
      </c>
      <c r="C228" s="393" t="s">
        <v>206</v>
      </c>
      <c r="D228" s="184"/>
      <c r="E228" s="181"/>
      <c r="F228" s="181"/>
    </row>
    <row r="229" spans="1:6" ht="12.75" hidden="1">
      <c r="A229" s="388"/>
      <c r="B229" s="184"/>
      <c r="C229" s="183"/>
      <c r="D229" s="184"/>
      <c r="E229" s="181"/>
      <c r="F229" s="181"/>
    </row>
    <row r="230" spans="1:6" ht="12.75">
      <c r="A230" s="389" t="s">
        <v>324</v>
      </c>
      <c r="B230" s="390" t="s">
        <v>261</v>
      </c>
      <c r="C230" s="391" t="s">
        <v>207</v>
      </c>
      <c r="D230" s="390"/>
      <c r="E230" s="361">
        <f>SUM(E231:E234)</f>
        <v>0</v>
      </c>
      <c r="F230" s="361">
        <f>SUM(F231:F234)</f>
        <v>0</v>
      </c>
    </row>
    <row r="231" spans="1:6" ht="12.75">
      <c r="A231" s="388" t="s">
        <v>325</v>
      </c>
      <c r="B231" s="184" t="s">
        <v>263</v>
      </c>
      <c r="C231" s="393" t="s">
        <v>208</v>
      </c>
      <c r="D231" s="184"/>
      <c r="E231" s="181"/>
      <c r="F231" s="181"/>
    </row>
    <row r="232" spans="1:6" ht="12.75">
      <c r="A232" s="388" t="s">
        <v>326</v>
      </c>
      <c r="B232" s="184" t="s">
        <v>265</v>
      </c>
      <c r="C232" s="393" t="s">
        <v>209</v>
      </c>
      <c r="D232" s="184"/>
      <c r="E232" s="181"/>
      <c r="F232" s="181"/>
    </row>
    <row r="233" spans="1:6" ht="12.75">
      <c r="A233" s="388" t="s">
        <v>327</v>
      </c>
      <c r="B233" s="184" t="s">
        <v>267</v>
      </c>
      <c r="C233" s="393" t="s">
        <v>210</v>
      </c>
      <c r="D233" s="184"/>
      <c r="E233" s="181"/>
      <c r="F233" s="181"/>
    </row>
    <row r="234" spans="1:6" ht="12.75">
      <c r="A234" s="388" t="s">
        <v>328</v>
      </c>
      <c r="B234" s="184" t="s">
        <v>269</v>
      </c>
      <c r="C234" s="393" t="s">
        <v>211</v>
      </c>
      <c r="D234" s="184"/>
      <c r="E234" s="181"/>
      <c r="F234" s="181"/>
    </row>
    <row r="235" spans="1:6" ht="12.75" hidden="1">
      <c r="A235" s="388"/>
      <c r="B235" s="184"/>
      <c r="C235" s="183"/>
      <c r="D235" s="184"/>
      <c r="E235" s="181"/>
      <c r="F235" s="181"/>
    </row>
    <row r="236" spans="1:6" ht="12.75">
      <c r="A236" s="389" t="s">
        <v>329</v>
      </c>
      <c r="B236" s="390" t="s">
        <v>271</v>
      </c>
      <c r="C236" s="391" t="s">
        <v>212</v>
      </c>
      <c r="D236" s="390"/>
      <c r="E236" s="361">
        <f>SUM(E237:E240)</f>
        <v>0</v>
      </c>
      <c r="F236" s="361">
        <f>SUM(F237:F240)</f>
        <v>0</v>
      </c>
    </row>
    <row r="237" spans="1:6" ht="12.75">
      <c r="A237" s="388" t="s">
        <v>330</v>
      </c>
      <c r="B237" s="184" t="s">
        <v>273</v>
      </c>
      <c r="C237" s="393" t="s">
        <v>213</v>
      </c>
      <c r="D237" s="184"/>
      <c r="E237" s="181"/>
      <c r="F237" s="181"/>
    </row>
    <row r="238" spans="1:6" ht="15.75" customHeight="1">
      <c r="A238" s="388" t="s">
        <v>331</v>
      </c>
      <c r="B238" s="184" t="s">
        <v>275</v>
      </c>
      <c r="C238" s="393" t="s">
        <v>214</v>
      </c>
      <c r="D238" s="184"/>
      <c r="E238" s="181"/>
      <c r="F238" s="181"/>
    </row>
    <row r="239" spans="1:6" ht="25.5">
      <c r="A239" s="388" t="s">
        <v>332</v>
      </c>
      <c r="B239" s="184" t="s">
        <v>277</v>
      </c>
      <c r="C239" s="393" t="s">
        <v>215</v>
      </c>
      <c r="D239" s="184"/>
      <c r="E239" s="181"/>
      <c r="F239" s="181"/>
    </row>
    <row r="240" spans="1:6" ht="12.75">
      <c r="A240" s="388" t="s">
        <v>333</v>
      </c>
      <c r="B240" s="184" t="s">
        <v>279</v>
      </c>
      <c r="C240" s="393" t="s">
        <v>216</v>
      </c>
      <c r="D240" s="184"/>
      <c r="E240" s="181"/>
      <c r="F240" s="181"/>
    </row>
    <row r="241" spans="1:6" ht="12.75" hidden="1">
      <c r="A241" s="388"/>
      <c r="B241" s="184"/>
      <c r="C241" s="183"/>
      <c r="D241" s="184"/>
      <c r="E241" s="181"/>
      <c r="F241" s="181"/>
    </row>
    <row r="242" spans="1:6" ht="12.75">
      <c r="A242" s="389" t="s">
        <v>334</v>
      </c>
      <c r="B242" s="390" t="s">
        <v>301</v>
      </c>
      <c r="C242" s="391" t="s">
        <v>217</v>
      </c>
      <c r="D242" s="390"/>
      <c r="E242" s="361"/>
      <c r="F242" s="361"/>
    </row>
    <row r="243" spans="1:6" ht="12.75">
      <c r="A243" s="389" t="s">
        <v>89</v>
      </c>
      <c r="B243" s="390" t="s">
        <v>335</v>
      </c>
      <c r="C243" s="391" t="s">
        <v>218</v>
      </c>
      <c r="D243" s="390"/>
      <c r="E243" s="361"/>
      <c r="F243" s="361"/>
    </row>
    <row r="244" spans="1:6" ht="12.75">
      <c r="A244" s="389" t="s">
        <v>91</v>
      </c>
      <c r="B244" s="390" t="s">
        <v>336</v>
      </c>
      <c r="C244" s="391" t="s">
        <v>219</v>
      </c>
      <c r="D244" s="390"/>
      <c r="E244" s="361"/>
      <c r="F244" s="361"/>
    </row>
    <row r="245" spans="1:6" ht="12.75">
      <c r="A245" s="402" t="s">
        <v>93</v>
      </c>
      <c r="B245" s="403" t="s">
        <v>337</v>
      </c>
      <c r="C245" s="404" t="s">
        <v>220</v>
      </c>
      <c r="D245" s="403"/>
      <c r="E245" s="405"/>
      <c r="F245" s="405"/>
    </row>
    <row r="248" spans="4:6" ht="12.75">
      <c r="D248" s="456" t="s">
        <v>862</v>
      </c>
      <c r="E248" s="456"/>
      <c r="F248" s="456"/>
    </row>
    <row r="249" spans="1:6" ht="12.75">
      <c r="A249" s="453" t="s">
        <v>655</v>
      </c>
      <c r="B249" s="453"/>
      <c r="C249" s="453"/>
      <c r="D249" s="453"/>
      <c r="E249" s="454" t="s">
        <v>858</v>
      </c>
      <c r="F249" s="454"/>
    </row>
    <row r="250" spans="1:6" ht="12.75">
      <c r="A250" s="104"/>
      <c r="B250" s="104"/>
      <c r="C250" s="104"/>
      <c r="D250" s="104"/>
      <c r="E250" s="103"/>
      <c r="F250" s="103"/>
    </row>
    <row r="251" spans="1:6" ht="12.75">
      <c r="A251" s="104"/>
      <c r="B251" s="104"/>
      <c r="C251" s="104"/>
      <c r="D251" s="104"/>
      <c r="E251" s="454"/>
      <c r="F251" s="454"/>
    </row>
    <row r="252" spans="1:6" ht="12.75">
      <c r="A252" s="104"/>
      <c r="B252" s="104"/>
      <c r="C252" s="104"/>
      <c r="D252" s="104"/>
      <c r="E252" s="103"/>
      <c r="F252" s="103"/>
    </row>
    <row r="253" spans="1:6" ht="12.75">
      <c r="A253" s="332"/>
      <c r="B253" s="332"/>
      <c r="C253" s="332"/>
      <c r="D253" s="332"/>
      <c r="E253" s="332"/>
      <c r="F253" s="332"/>
    </row>
    <row r="257" spans="1:6" ht="12.75">
      <c r="A257" s="453" t="s">
        <v>652</v>
      </c>
      <c r="B257" s="453"/>
      <c r="C257" s="453"/>
      <c r="D257" s="453"/>
      <c r="E257" s="454" t="s">
        <v>857</v>
      </c>
      <c r="F257" s="454"/>
    </row>
  </sheetData>
  <sheetProtection/>
  <mergeCells count="11">
    <mergeCell ref="D248:F248"/>
    <mergeCell ref="A4:B4"/>
    <mergeCell ref="A3:B3"/>
    <mergeCell ref="A249:D249"/>
    <mergeCell ref="E249:F249"/>
    <mergeCell ref="E251:F251"/>
    <mergeCell ref="A257:D257"/>
    <mergeCell ref="E257:F257"/>
    <mergeCell ref="A6:F6"/>
    <mergeCell ref="A7:F7"/>
    <mergeCell ref="A137:F137"/>
  </mergeCells>
  <printOptions/>
  <pageMargins left="0.590551181102362" right="0.196850393700787" top="0.433070866141732" bottom="0.25" header="0.31496062992126" footer="0.275590551181102"/>
  <pageSetup horizontalDpi="600" verticalDpi="600" orientation="portrait" paperSize="9" r:id="rId1"/>
  <rowBreaks count="2" manualBreakCount="2">
    <brk id="80" max="255" man="1"/>
    <brk id="133" max="255" man="1"/>
  </rowBreaks>
</worksheet>
</file>

<file path=xl/worksheets/sheet2.xml><?xml version="1.0" encoding="utf-8"?>
<worksheet xmlns="http://schemas.openxmlformats.org/spreadsheetml/2006/main" xmlns:r="http://schemas.openxmlformats.org/officeDocument/2006/relationships">
  <dimension ref="A1:G48"/>
  <sheetViews>
    <sheetView view="pageBreakPreview" zoomScaleSheetLayoutView="100" zoomScalePageLayoutView="0" workbookViewId="0" topLeftCell="A1">
      <selection activeCell="E8" sqref="E8"/>
    </sheetView>
  </sheetViews>
  <sheetFormatPr defaultColWidth="9.140625" defaultRowHeight="15"/>
  <cols>
    <col min="1" max="1" width="5.00390625" style="185" customWidth="1"/>
    <col min="2" max="2" width="32.421875" style="185" customWidth="1"/>
    <col min="3" max="3" width="5.28125" style="185" customWidth="1"/>
    <col min="4" max="4" width="14.8515625" style="185" bestFit="1" customWidth="1"/>
    <col min="5" max="5" width="14.57421875" style="185" bestFit="1" customWidth="1"/>
    <col min="6" max="6" width="14.8515625" style="185" bestFit="1" customWidth="1"/>
    <col min="7" max="7" width="14.7109375" style="185" customWidth="1"/>
    <col min="8" max="16384" width="9.140625" style="185" customWidth="1"/>
  </cols>
  <sheetData>
    <row r="1" spans="1:7" ht="15.75" customHeight="1">
      <c r="A1" s="104" t="s">
        <v>7</v>
      </c>
      <c r="B1" s="104"/>
      <c r="C1" s="332"/>
      <c r="D1" s="332"/>
      <c r="E1" s="332"/>
      <c r="F1" s="326"/>
      <c r="G1" s="326" t="s">
        <v>10</v>
      </c>
    </row>
    <row r="2" spans="1:7" ht="15.75" customHeight="1">
      <c r="A2" s="327" t="s">
        <v>8</v>
      </c>
      <c r="B2" s="327"/>
      <c r="D2" s="332"/>
      <c r="E2" s="332"/>
      <c r="F2" s="326"/>
      <c r="G2" s="326" t="s">
        <v>11</v>
      </c>
    </row>
    <row r="3" spans="1:7" ht="15.75" customHeight="1">
      <c r="A3" s="452" t="s">
        <v>853</v>
      </c>
      <c r="B3" s="452"/>
      <c r="D3" s="332"/>
      <c r="E3" s="332"/>
      <c r="F3" s="326"/>
      <c r="G3" s="326" t="s">
        <v>12</v>
      </c>
    </row>
    <row r="4" spans="1:7" ht="15.75" customHeight="1">
      <c r="A4" s="451" t="s">
        <v>842</v>
      </c>
      <c r="B4" s="451"/>
      <c r="C4" s="333"/>
      <c r="D4" s="334"/>
      <c r="E4" s="334"/>
      <c r="F4" s="329"/>
      <c r="G4" s="329" t="s">
        <v>13</v>
      </c>
    </row>
    <row r="5" ht="9" customHeight="1"/>
    <row r="6" spans="1:7" ht="20.25" customHeight="1">
      <c r="A6" s="459" t="s">
        <v>389</v>
      </c>
      <c r="B6" s="459"/>
      <c r="C6" s="459"/>
      <c r="D6" s="459"/>
      <c r="E6" s="459"/>
      <c r="F6" s="459"/>
      <c r="G6" s="459"/>
    </row>
    <row r="7" spans="1:7" ht="12.75">
      <c r="A7" s="454" t="s">
        <v>843</v>
      </c>
      <c r="B7" s="454"/>
      <c r="C7" s="454"/>
      <c r="D7" s="454"/>
      <c r="E7" s="454"/>
      <c r="F7" s="454"/>
      <c r="G7" s="454"/>
    </row>
    <row r="8" ht="9" customHeight="1"/>
    <row r="9" ht="12.75">
      <c r="G9" s="326" t="s">
        <v>6</v>
      </c>
    </row>
    <row r="10" spans="1:7" ht="21.75" customHeight="1">
      <c r="A10" s="457"/>
      <c r="B10" s="457" t="s">
        <v>132</v>
      </c>
      <c r="C10" s="457" t="s">
        <v>121</v>
      </c>
      <c r="D10" s="460" t="s">
        <v>841</v>
      </c>
      <c r="E10" s="461"/>
      <c r="F10" s="460" t="s">
        <v>382</v>
      </c>
      <c r="G10" s="461"/>
    </row>
    <row r="11" spans="1:7" ht="18.75" customHeight="1">
      <c r="A11" s="458"/>
      <c r="B11" s="458"/>
      <c r="C11" s="458"/>
      <c r="D11" s="335" t="s">
        <v>341</v>
      </c>
      <c r="E11" s="335" t="s">
        <v>342</v>
      </c>
      <c r="F11" s="335" t="s">
        <v>341</v>
      </c>
      <c r="G11" s="335" t="s">
        <v>342</v>
      </c>
    </row>
    <row r="12" spans="1:7" ht="12.75">
      <c r="A12" s="336">
        <v>1</v>
      </c>
      <c r="B12" s="336">
        <v>2</v>
      </c>
      <c r="C12" s="336">
        <v>3</v>
      </c>
      <c r="D12" s="336"/>
      <c r="E12" s="336">
        <v>5</v>
      </c>
      <c r="F12" s="336">
        <v>6</v>
      </c>
      <c r="G12" s="336">
        <v>6</v>
      </c>
    </row>
    <row r="13" spans="1:7" ht="13.5" customHeight="1">
      <c r="A13" s="337" t="s">
        <v>27</v>
      </c>
      <c r="B13" s="338" t="s">
        <v>352</v>
      </c>
      <c r="C13" s="339">
        <v>1</v>
      </c>
      <c r="D13" s="340">
        <f>SUM(D15:D23)</f>
        <v>-38991176</v>
      </c>
      <c r="E13" s="340">
        <f>SUM(E15:E23)</f>
        <v>18819816230</v>
      </c>
      <c r="F13" s="340">
        <f>SUM(F15:F23)</f>
        <v>2066196333</v>
      </c>
      <c r="G13" s="340">
        <f>SUM(G15:G23)</f>
        <v>19830809497</v>
      </c>
    </row>
    <row r="14" spans="1:7" ht="13.5" customHeight="1">
      <c r="A14" s="341"/>
      <c r="B14" s="342" t="s">
        <v>118</v>
      </c>
      <c r="C14" s="343"/>
      <c r="D14" s="344"/>
      <c r="E14" s="344"/>
      <c r="F14" s="344"/>
      <c r="G14" s="344"/>
    </row>
    <row r="15" spans="1:7" ht="24">
      <c r="A15" s="345"/>
      <c r="B15" s="346" t="s">
        <v>353</v>
      </c>
      <c r="C15" s="347" t="s">
        <v>343</v>
      </c>
      <c r="D15" s="344">
        <f>KD!G17</f>
        <v>12585514</v>
      </c>
      <c r="E15" s="344">
        <f>'[2]KQKD'!$D$15</f>
        <v>1024591559</v>
      </c>
      <c r="F15" s="344">
        <f>KD!I17</f>
        <v>77244770</v>
      </c>
      <c r="G15" s="344">
        <f>'[2]KQKD'!$F$15</f>
        <v>1071633930</v>
      </c>
    </row>
    <row r="16" spans="1:7" ht="24">
      <c r="A16" s="345"/>
      <c r="B16" s="346" t="s">
        <v>354</v>
      </c>
      <c r="C16" s="347" t="s">
        <v>344</v>
      </c>
      <c r="D16" s="344">
        <v>0</v>
      </c>
      <c r="E16" s="344">
        <v>0</v>
      </c>
      <c r="F16" s="344">
        <v>0</v>
      </c>
      <c r="G16" s="344">
        <v>0</v>
      </c>
    </row>
    <row r="17" spans="1:7" ht="24">
      <c r="A17" s="345"/>
      <c r="B17" s="346" t="s">
        <v>355</v>
      </c>
      <c r="C17" s="347" t="s">
        <v>345</v>
      </c>
      <c r="D17" s="344">
        <v>0</v>
      </c>
      <c r="E17" s="344">
        <v>0</v>
      </c>
      <c r="F17" s="344">
        <v>0</v>
      </c>
      <c r="G17" s="344">
        <v>0</v>
      </c>
    </row>
    <row r="18" spans="1:7" ht="17.25" customHeight="1">
      <c r="A18" s="345"/>
      <c r="B18" s="346" t="s">
        <v>356</v>
      </c>
      <c r="C18" s="347" t="s">
        <v>346</v>
      </c>
      <c r="D18" s="344">
        <v>0</v>
      </c>
      <c r="E18" s="344">
        <v>0</v>
      </c>
      <c r="F18" s="344">
        <v>0</v>
      </c>
      <c r="G18" s="344">
        <v>0</v>
      </c>
    </row>
    <row r="19" spans="1:7" ht="13.5" customHeight="1">
      <c r="A19" s="345"/>
      <c r="B19" s="346" t="s">
        <v>357</v>
      </c>
      <c r="C19" s="347" t="s">
        <v>347</v>
      </c>
      <c r="D19" s="344"/>
      <c r="E19" s="344">
        <v>0</v>
      </c>
      <c r="F19" s="344">
        <f>KD!I21</f>
        <v>788454545</v>
      </c>
      <c r="G19" s="344">
        <f>'[2]KQKD'!$F$19</f>
        <v>836363636</v>
      </c>
    </row>
    <row r="20" spans="1:7" ht="13.5" customHeight="1">
      <c r="A20" s="345"/>
      <c r="B20" s="346" t="s">
        <v>358</v>
      </c>
      <c r="C20" s="347" t="s">
        <v>348</v>
      </c>
      <c r="D20" s="344">
        <v>0</v>
      </c>
      <c r="E20" s="344">
        <v>0</v>
      </c>
      <c r="F20" s="344">
        <v>0</v>
      </c>
      <c r="G20" s="344"/>
    </row>
    <row r="21" spans="1:7" ht="13.5" customHeight="1">
      <c r="A21" s="345"/>
      <c r="B21" s="346" t="s">
        <v>359</v>
      </c>
      <c r="C21" s="347" t="s">
        <v>349</v>
      </c>
      <c r="D21" s="344">
        <v>0</v>
      </c>
      <c r="E21" s="344">
        <v>0</v>
      </c>
      <c r="F21" s="344">
        <v>0</v>
      </c>
      <c r="G21" s="344"/>
    </row>
    <row r="22" spans="1:7" ht="12.75">
      <c r="A22" s="345"/>
      <c r="B22" s="346" t="s">
        <v>360</v>
      </c>
      <c r="C22" s="347" t="s">
        <v>350</v>
      </c>
      <c r="D22" s="344">
        <v>0</v>
      </c>
      <c r="E22" s="344">
        <v>0</v>
      </c>
      <c r="F22" s="344">
        <v>0</v>
      </c>
      <c r="G22" s="344">
        <v>0</v>
      </c>
    </row>
    <row r="23" spans="1:7" ht="12.75">
      <c r="A23" s="345"/>
      <c r="B23" s="346" t="s">
        <v>361</v>
      </c>
      <c r="C23" s="347" t="s">
        <v>351</v>
      </c>
      <c r="D23" s="344">
        <f>KD!G24</f>
        <v>-51576690</v>
      </c>
      <c r="E23" s="344">
        <f>'[2]KQKD'!$D$23</f>
        <v>17795224671</v>
      </c>
      <c r="F23" s="344">
        <f>KD!I24</f>
        <v>1200497018</v>
      </c>
      <c r="G23" s="344">
        <f>'[2]KQKD'!$F$23</f>
        <v>17922811931</v>
      </c>
    </row>
    <row r="24" spans="1:7" ht="13.5" customHeight="1">
      <c r="A24" s="345" t="s">
        <v>23</v>
      </c>
      <c r="B24" s="346" t="s">
        <v>362</v>
      </c>
      <c r="C24" s="347">
        <v>2</v>
      </c>
      <c r="D24" s="344">
        <v>0</v>
      </c>
      <c r="E24" s="344">
        <v>0</v>
      </c>
      <c r="F24" s="344">
        <v>0</v>
      </c>
      <c r="G24" s="344">
        <v>0</v>
      </c>
    </row>
    <row r="25" spans="1:7" ht="24">
      <c r="A25" s="341" t="s">
        <v>364</v>
      </c>
      <c r="B25" s="348" t="s">
        <v>363</v>
      </c>
      <c r="C25" s="343">
        <v>10</v>
      </c>
      <c r="D25" s="349">
        <f>D13-D24</f>
        <v>-38991176</v>
      </c>
      <c r="E25" s="349">
        <f>E13-E24</f>
        <v>18819816230</v>
      </c>
      <c r="F25" s="349">
        <f>F13-F24</f>
        <v>2066196333</v>
      </c>
      <c r="G25" s="349">
        <f>G13-G24</f>
        <v>19830809497</v>
      </c>
    </row>
    <row r="26" spans="1:7" ht="13.5" customHeight="1">
      <c r="A26" s="345" t="s">
        <v>36</v>
      </c>
      <c r="B26" s="346" t="s">
        <v>365</v>
      </c>
      <c r="C26" s="347">
        <v>11</v>
      </c>
      <c r="D26" s="344">
        <f>KD!G30</f>
        <v>577177607</v>
      </c>
      <c r="E26" s="344">
        <f>'[2]KQKD'!$D$26</f>
        <v>2788361917</v>
      </c>
      <c r="F26" s="344">
        <f>KD!I30</f>
        <v>3472920275</v>
      </c>
      <c r="G26" s="344">
        <f>'[2]KQKD'!$F$26</f>
        <v>4849249198</v>
      </c>
    </row>
    <row r="27" spans="1:7" ht="24">
      <c r="A27" s="350" t="s">
        <v>38</v>
      </c>
      <c r="B27" s="348" t="s">
        <v>366</v>
      </c>
      <c r="C27" s="343">
        <v>20</v>
      </c>
      <c r="D27" s="349">
        <f>D25-D26</f>
        <v>-616168783</v>
      </c>
      <c r="E27" s="349">
        <f>E25-E26</f>
        <v>16031454313</v>
      </c>
      <c r="F27" s="349">
        <f>F25-F26</f>
        <v>-1406723942</v>
      </c>
      <c r="G27" s="349">
        <f>G25-G26</f>
        <v>14981560299</v>
      </c>
    </row>
    <row r="28" spans="1:7" ht="13.5" customHeight="1">
      <c r="A28" s="345" t="s">
        <v>40</v>
      </c>
      <c r="B28" s="346" t="s">
        <v>367</v>
      </c>
      <c r="C28" s="347">
        <v>25</v>
      </c>
      <c r="D28" s="344">
        <f>KD!G32</f>
        <v>147184722</v>
      </c>
      <c r="E28" s="344">
        <f>'[2]KQKD'!$D$28</f>
        <v>124873338</v>
      </c>
      <c r="F28" s="344">
        <f>KD!I32</f>
        <v>554416470</v>
      </c>
      <c r="G28" s="344">
        <f>'[2]KQKD'!$F$28</f>
        <v>422753150</v>
      </c>
    </row>
    <row r="29" spans="1:7" ht="24">
      <c r="A29" s="341" t="s">
        <v>87</v>
      </c>
      <c r="B29" s="348" t="s">
        <v>368</v>
      </c>
      <c r="C29" s="343">
        <v>30</v>
      </c>
      <c r="D29" s="349">
        <f>D27-D28</f>
        <v>-763353505</v>
      </c>
      <c r="E29" s="349">
        <f>E27-E28</f>
        <v>15906580975</v>
      </c>
      <c r="F29" s="349">
        <f>F27-F28</f>
        <v>-1961140412</v>
      </c>
      <c r="G29" s="349">
        <f>G27-G28</f>
        <v>14558807149</v>
      </c>
    </row>
    <row r="30" spans="1:7" ht="13.5" customHeight="1">
      <c r="A30" s="345" t="s">
        <v>89</v>
      </c>
      <c r="B30" s="346" t="s">
        <v>369</v>
      </c>
      <c r="C30" s="347">
        <v>31</v>
      </c>
      <c r="D30" s="344"/>
      <c r="E30" s="344">
        <v>0</v>
      </c>
      <c r="F30" s="344">
        <v>90000000</v>
      </c>
      <c r="G30" s="344">
        <f>'[2]KQKD'!$F$30</f>
        <v>0</v>
      </c>
    </row>
    <row r="31" spans="1:7" ht="13.5" customHeight="1">
      <c r="A31" s="345" t="s">
        <v>91</v>
      </c>
      <c r="B31" s="346" t="s">
        <v>370</v>
      </c>
      <c r="C31" s="347">
        <v>32</v>
      </c>
      <c r="D31" s="344"/>
      <c r="E31" s="344">
        <v>0</v>
      </c>
      <c r="F31" s="344">
        <v>0</v>
      </c>
      <c r="G31" s="344">
        <f>'[2]KQKD'!$F$31</f>
        <v>10331941</v>
      </c>
    </row>
    <row r="32" spans="1:7" ht="13.5" customHeight="1">
      <c r="A32" s="341" t="s">
        <v>93</v>
      </c>
      <c r="B32" s="348" t="s">
        <v>371</v>
      </c>
      <c r="C32" s="343">
        <v>40</v>
      </c>
      <c r="D32" s="349">
        <f>D30-D31</f>
        <v>0</v>
      </c>
      <c r="E32" s="349">
        <f>E30-E31</f>
        <v>0</v>
      </c>
      <c r="F32" s="349">
        <f>F30-F31</f>
        <v>90000000</v>
      </c>
      <c r="G32" s="349">
        <f>G30-G31</f>
        <v>-10331941</v>
      </c>
    </row>
    <row r="33" spans="1:7" ht="24">
      <c r="A33" s="341" t="s">
        <v>373</v>
      </c>
      <c r="B33" s="348" t="s">
        <v>372</v>
      </c>
      <c r="C33" s="343">
        <v>50</v>
      </c>
      <c r="D33" s="349">
        <f>D32+D29</f>
        <v>-763353505</v>
      </c>
      <c r="E33" s="349">
        <f>E32+E29</f>
        <v>15906580975</v>
      </c>
      <c r="F33" s="349">
        <f>F32+F29</f>
        <v>-1871140412</v>
      </c>
      <c r="G33" s="349">
        <f>G32+G29</f>
        <v>14548475208</v>
      </c>
    </row>
    <row r="34" spans="1:7" ht="13.5" customHeight="1">
      <c r="A34" s="345" t="s">
        <v>375</v>
      </c>
      <c r="B34" s="346" t="s">
        <v>374</v>
      </c>
      <c r="C34" s="347">
        <v>51</v>
      </c>
      <c r="D34" s="344">
        <v>0</v>
      </c>
      <c r="E34" s="344">
        <v>0</v>
      </c>
      <c r="F34" s="344">
        <v>0</v>
      </c>
      <c r="G34" s="344">
        <v>0</v>
      </c>
    </row>
    <row r="35" spans="1:7" ht="13.5" customHeight="1">
      <c r="A35" s="345" t="s">
        <v>377</v>
      </c>
      <c r="B35" s="346" t="s">
        <v>376</v>
      </c>
      <c r="C35" s="347">
        <v>52</v>
      </c>
      <c r="D35" s="344">
        <v>0</v>
      </c>
      <c r="E35" s="344">
        <v>0</v>
      </c>
      <c r="F35" s="344">
        <v>0</v>
      </c>
      <c r="G35" s="344">
        <v>0</v>
      </c>
    </row>
    <row r="36" spans="1:7" ht="24">
      <c r="A36" s="341" t="s">
        <v>379</v>
      </c>
      <c r="B36" s="348" t="s">
        <v>378</v>
      </c>
      <c r="C36" s="343">
        <v>60</v>
      </c>
      <c r="D36" s="349">
        <f>D33-D34-D35</f>
        <v>-763353505</v>
      </c>
      <c r="E36" s="349">
        <f>E33-E34-E35</f>
        <v>15906580975</v>
      </c>
      <c r="F36" s="349">
        <f>F33-F34-F35</f>
        <v>-1871140412</v>
      </c>
      <c r="G36" s="349">
        <f>G33-G34-G35</f>
        <v>14548475208</v>
      </c>
    </row>
    <row r="37" spans="1:7" ht="24">
      <c r="A37" s="345" t="s">
        <v>385</v>
      </c>
      <c r="B37" s="346" t="s">
        <v>383</v>
      </c>
      <c r="C37" s="347" t="s">
        <v>387</v>
      </c>
      <c r="D37" s="344">
        <v>0</v>
      </c>
      <c r="E37" s="344">
        <v>0</v>
      </c>
      <c r="F37" s="344">
        <v>0</v>
      </c>
      <c r="G37" s="344">
        <v>0</v>
      </c>
    </row>
    <row r="38" spans="1:7" ht="24">
      <c r="A38" s="345" t="s">
        <v>386</v>
      </c>
      <c r="B38" s="346" t="s">
        <v>384</v>
      </c>
      <c r="C38" s="347" t="s">
        <v>388</v>
      </c>
      <c r="D38" s="344">
        <v>0</v>
      </c>
      <c r="E38" s="344">
        <v>0</v>
      </c>
      <c r="F38" s="344">
        <v>0</v>
      </c>
      <c r="G38" s="344">
        <v>0</v>
      </c>
    </row>
    <row r="39" spans="1:7" ht="12.75">
      <c r="A39" s="351" t="s">
        <v>381</v>
      </c>
      <c r="B39" s="352" t="s">
        <v>380</v>
      </c>
      <c r="C39" s="353">
        <v>70</v>
      </c>
      <c r="D39" s="354">
        <v>0</v>
      </c>
      <c r="E39" s="354">
        <v>0</v>
      </c>
      <c r="F39" s="354">
        <v>0</v>
      </c>
      <c r="G39" s="354">
        <v>0</v>
      </c>
    </row>
    <row r="41" spans="1:7" ht="12.75">
      <c r="A41" s="327"/>
      <c r="B41" s="327"/>
      <c r="D41" s="332"/>
      <c r="E41" s="456" t="s">
        <v>863</v>
      </c>
      <c r="F41" s="456"/>
      <c r="G41" s="456"/>
    </row>
    <row r="42" spans="1:7" ht="12.75">
      <c r="A42" s="180"/>
      <c r="B42" s="27" t="s">
        <v>654</v>
      </c>
      <c r="C42" s="355"/>
      <c r="D42" s="103"/>
      <c r="E42" s="355"/>
      <c r="F42" s="454" t="s">
        <v>859</v>
      </c>
      <c r="G42" s="454"/>
    </row>
    <row r="43" spans="1:7" ht="12.75">
      <c r="A43" s="104"/>
      <c r="B43" s="103"/>
      <c r="C43" s="104"/>
      <c r="D43" s="103"/>
      <c r="E43" s="355"/>
      <c r="F43" s="454"/>
      <c r="G43" s="454"/>
    </row>
    <row r="44" spans="1:6" ht="12.75">
      <c r="A44" s="332"/>
      <c r="B44" s="356"/>
      <c r="C44" s="332"/>
      <c r="D44" s="357"/>
      <c r="E44" s="332"/>
      <c r="F44" s="332"/>
    </row>
    <row r="45" spans="1:4" ht="12.75">
      <c r="A45" s="327"/>
      <c r="B45" s="87"/>
      <c r="D45" s="87"/>
    </row>
    <row r="46" spans="1:4" ht="12.75">
      <c r="A46" s="327"/>
      <c r="B46" s="87"/>
      <c r="D46" s="87"/>
    </row>
    <row r="47" spans="1:4" ht="12.75">
      <c r="A47" s="327"/>
      <c r="B47" s="87"/>
      <c r="D47" s="87"/>
    </row>
    <row r="48" spans="1:7" ht="12.75">
      <c r="A48" s="355"/>
      <c r="B48" s="103" t="s">
        <v>338</v>
      </c>
      <c r="C48" s="355"/>
      <c r="D48" s="103"/>
      <c r="E48" s="355"/>
      <c r="F48" s="454" t="s">
        <v>857</v>
      </c>
      <c r="G48" s="454"/>
    </row>
  </sheetData>
  <sheetProtection/>
  <mergeCells count="13">
    <mergeCell ref="F48:G48"/>
    <mergeCell ref="A6:G6"/>
    <mergeCell ref="A7:G7"/>
    <mergeCell ref="D10:E10"/>
    <mergeCell ref="F10:G10"/>
    <mergeCell ref="A10:A11"/>
    <mergeCell ref="B10:B11"/>
    <mergeCell ref="C10:C11"/>
    <mergeCell ref="A3:B3"/>
    <mergeCell ref="A4:B4"/>
    <mergeCell ref="E41:G41"/>
    <mergeCell ref="F42:G42"/>
    <mergeCell ref="F43:G43"/>
  </mergeCells>
  <printOptions/>
  <pageMargins left="0.25" right="0.2" top="0.26" bottom="0.32" header="0.2"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67"/>
  <sheetViews>
    <sheetView view="pageBreakPreview" zoomScaleSheetLayoutView="100" zoomScalePageLayoutView="0" workbookViewId="0" topLeftCell="A1">
      <selection activeCell="A4" sqref="A4:B4"/>
    </sheetView>
  </sheetViews>
  <sheetFormatPr defaultColWidth="9.140625" defaultRowHeight="15"/>
  <cols>
    <col min="1" max="1" width="3.421875" style="185" customWidth="1"/>
    <col min="2" max="2" width="54.28125" style="185" customWidth="1"/>
    <col min="3" max="3" width="6.28125" style="185" customWidth="1"/>
    <col min="4" max="4" width="15.00390625" style="185" customWidth="1"/>
    <col min="5" max="5" width="15.57421875" style="185" customWidth="1"/>
    <col min="6" max="6" width="12.28125" style="185" bestFit="1" customWidth="1"/>
    <col min="7" max="16384" width="9.140625" style="185" customWidth="1"/>
  </cols>
  <sheetData>
    <row r="1" spans="1:5" ht="12.75">
      <c r="A1" s="104" t="s">
        <v>7</v>
      </c>
      <c r="B1" s="104"/>
      <c r="C1" s="332"/>
      <c r="D1" s="332"/>
      <c r="E1" s="326" t="s">
        <v>10</v>
      </c>
    </row>
    <row r="2" spans="1:5" ht="12.75">
      <c r="A2" s="327" t="s">
        <v>8</v>
      </c>
      <c r="B2" s="327"/>
      <c r="D2" s="332"/>
      <c r="E2" s="326" t="s">
        <v>11</v>
      </c>
    </row>
    <row r="3" spans="1:5" ht="12.75">
      <c r="A3" s="452" t="s">
        <v>853</v>
      </c>
      <c r="B3" s="452"/>
      <c r="D3" s="332"/>
      <c r="E3" s="326" t="s">
        <v>12</v>
      </c>
    </row>
    <row r="4" spans="1:5" ht="12.75">
      <c r="A4" s="451" t="s">
        <v>842</v>
      </c>
      <c r="B4" s="451"/>
      <c r="C4" s="333"/>
      <c r="D4" s="334"/>
      <c r="E4" s="329" t="s">
        <v>13</v>
      </c>
    </row>
    <row r="6" spans="1:5" ht="16.5">
      <c r="A6" s="459" t="s">
        <v>435</v>
      </c>
      <c r="B6" s="459"/>
      <c r="C6" s="459"/>
      <c r="D6" s="459"/>
      <c r="E6" s="459"/>
    </row>
    <row r="7" spans="1:5" ht="12.75">
      <c r="A7" s="462" t="s">
        <v>436</v>
      </c>
      <c r="B7" s="462"/>
      <c r="C7" s="462"/>
      <c r="D7" s="462"/>
      <c r="E7" s="462"/>
    </row>
    <row r="8" spans="1:5" ht="12.75">
      <c r="A8" s="454" t="s">
        <v>843</v>
      </c>
      <c r="B8" s="454"/>
      <c r="C8" s="454"/>
      <c r="D8" s="454"/>
      <c r="E8" s="454"/>
    </row>
    <row r="10" ht="12.75">
      <c r="E10" s="326" t="s">
        <v>6</v>
      </c>
    </row>
    <row r="11" spans="1:5" ht="12.75">
      <c r="A11" s="463"/>
      <c r="B11" s="463" t="s">
        <v>132</v>
      </c>
      <c r="C11" s="463" t="s">
        <v>121</v>
      </c>
      <c r="D11" s="463" t="s">
        <v>844</v>
      </c>
      <c r="E11" s="463" t="s">
        <v>845</v>
      </c>
    </row>
    <row r="12" spans="1:5" ht="12.75">
      <c r="A12" s="464"/>
      <c r="B12" s="464"/>
      <c r="C12" s="464"/>
      <c r="D12" s="464"/>
      <c r="E12" s="464"/>
    </row>
    <row r="13" spans="1:5" ht="12.75">
      <c r="A13" s="359"/>
      <c r="B13" s="360"/>
      <c r="C13" s="360"/>
      <c r="D13" s="407"/>
      <c r="E13" s="407"/>
    </row>
    <row r="14" spans="1:5" ht="12.75">
      <c r="A14" s="359" t="s">
        <v>50</v>
      </c>
      <c r="B14" s="408" t="s">
        <v>397</v>
      </c>
      <c r="C14" s="183"/>
      <c r="D14" s="349"/>
      <c r="E14" s="349"/>
    </row>
    <row r="15" spans="1:5" ht="12.75">
      <c r="A15" s="386" t="s">
        <v>27</v>
      </c>
      <c r="B15" s="409" t="s">
        <v>398</v>
      </c>
      <c r="C15" s="360">
        <v>1</v>
      </c>
      <c r="D15" s="410">
        <f>KQKD!F33</f>
        <v>-1871140412</v>
      </c>
      <c r="E15" s="410">
        <f>KQKD!G33</f>
        <v>14548475208</v>
      </c>
    </row>
    <row r="16" spans="1:5" ht="12.75">
      <c r="A16" s="386" t="s">
        <v>23</v>
      </c>
      <c r="B16" s="409" t="s">
        <v>399</v>
      </c>
      <c r="C16" s="183"/>
      <c r="D16" s="410">
        <f>SUM(D17:D21)</f>
        <v>2820900284</v>
      </c>
      <c r="E16" s="410">
        <f>SUM(E17:E21)</f>
        <v>1245867055</v>
      </c>
    </row>
    <row r="17" spans="1:5" ht="12.75">
      <c r="A17" s="393" t="s">
        <v>434</v>
      </c>
      <c r="B17" s="411" t="s">
        <v>400</v>
      </c>
      <c r="C17" s="183">
        <v>2</v>
      </c>
      <c r="D17" s="344">
        <f>'[4]BCLCTienTe_06214'!$D$6</f>
        <v>1020049332</v>
      </c>
      <c r="E17" s="344">
        <f>'[2]LLTT'!$D$17</f>
        <v>1245743895</v>
      </c>
    </row>
    <row r="18" spans="1:5" ht="12.75">
      <c r="A18" s="393" t="s">
        <v>434</v>
      </c>
      <c r="B18" s="411" t="s">
        <v>401</v>
      </c>
      <c r="C18" s="183">
        <v>3</v>
      </c>
      <c r="D18" s="344">
        <f>'[4]BCLCTienTe_06214'!$D$7</f>
        <v>1800850952</v>
      </c>
      <c r="E18" s="344">
        <f>'[2]LLTT'!$D$18</f>
        <v>123160</v>
      </c>
    </row>
    <row r="19" spans="1:5" ht="12.75">
      <c r="A19" s="393" t="s">
        <v>434</v>
      </c>
      <c r="B19" s="411" t="s">
        <v>402</v>
      </c>
      <c r="C19" s="183">
        <v>4</v>
      </c>
      <c r="D19" s="344"/>
      <c r="E19" s="344"/>
    </row>
    <row r="20" spans="1:5" ht="12.75">
      <c r="A20" s="393" t="s">
        <v>434</v>
      </c>
      <c r="B20" s="411" t="s">
        <v>403</v>
      </c>
      <c r="C20" s="183">
        <v>5</v>
      </c>
      <c r="D20" s="344"/>
      <c r="E20" s="344">
        <v>0</v>
      </c>
    </row>
    <row r="21" spans="1:5" ht="12.75">
      <c r="A21" s="393" t="s">
        <v>434</v>
      </c>
      <c r="B21" s="411" t="s">
        <v>404</v>
      </c>
      <c r="C21" s="183">
        <v>6</v>
      </c>
      <c r="D21" s="344"/>
      <c r="E21" s="344">
        <v>0</v>
      </c>
    </row>
    <row r="22" spans="1:5" ht="25.5">
      <c r="A22" s="386" t="s">
        <v>34</v>
      </c>
      <c r="B22" s="409" t="s">
        <v>405</v>
      </c>
      <c r="C22" s="412">
        <v>8</v>
      </c>
      <c r="D22" s="410">
        <f>D15+D16</f>
        <v>949759872</v>
      </c>
      <c r="E22" s="410">
        <f>E15+E16</f>
        <v>15794342263</v>
      </c>
    </row>
    <row r="23" spans="1:5" ht="12.75">
      <c r="A23" s="393" t="s">
        <v>434</v>
      </c>
      <c r="B23" s="411" t="s">
        <v>406</v>
      </c>
      <c r="C23" s="183">
        <v>9</v>
      </c>
      <c r="D23" s="344">
        <f>'[4]BCLCTienTe_06214'!$D$12</f>
        <v>4920990456</v>
      </c>
      <c r="E23" s="344">
        <f>'[2]LLTT'!$D$23</f>
        <v>9863464796</v>
      </c>
    </row>
    <row r="24" spans="1:5" ht="12.75">
      <c r="A24" s="393" t="s">
        <v>434</v>
      </c>
      <c r="B24" s="411" t="s">
        <v>407</v>
      </c>
      <c r="C24" s="183">
        <v>10</v>
      </c>
      <c r="D24" s="344"/>
      <c r="E24" s="344"/>
    </row>
    <row r="25" spans="1:5" ht="25.5">
      <c r="A25" s="393" t="s">
        <v>434</v>
      </c>
      <c r="B25" s="411" t="s">
        <v>408</v>
      </c>
      <c r="C25" s="183">
        <v>11</v>
      </c>
      <c r="D25" s="344">
        <f>'[4]BCLCTienTe_06214'!$D$14</f>
        <v>-10956965527</v>
      </c>
      <c r="E25" s="344">
        <f>'[2]LLTT'!$D$25</f>
        <v>20122129056</v>
      </c>
    </row>
    <row r="26" spans="1:5" ht="12.75">
      <c r="A26" s="393" t="s">
        <v>434</v>
      </c>
      <c r="B26" s="411" t="s">
        <v>409</v>
      </c>
      <c r="C26" s="183">
        <v>12</v>
      </c>
      <c r="D26" s="344">
        <f>'[4]BCLCTienTe_06214'!$D$15</f>
        <v>-841905507</v>
      </c>
      <c r="E26" s="344">
        <f>'[2]LLTT'!$D$26</f>
        <v>-248185834</v>
      </c>
    </row>
    <row r="27" spans="1:5" ht="12.75">
      <c r="A27" s="393" t="s">
        <v>434</v>
      </c>
      <c r="B27" s="411" t="s">
        <v>410</v>
      </c>
      <c r="C27" s="183">
        <v>13</v>
      </c>
      <c r="D27" s="344"/>
      <c r="E27" s="344">
        <v>0</v>
      </c>
    </row>
    <row r="28" spans="1:5" ht="12.75">
      <c r="A28" s="393" t="s">
        <v>434</v>
      </c>
      <c r="B28" s="411" t="s">
        <v>411</v>
      </c>
      <c r="C28" s="183">
        <v>14</v>
      </c>
      <c r="D28" s="344"/>
      <c r="E28" s="344">
        <v>0</v>
      </c>
    </row>
    <row r="29" spans="1:5" ht="12.75">
      <c r="A29" s="393" t="s">
        <v>434</v>
      </c>
      <c r="B29" s="411" t="s">
        <v>412</v>
      </c>
      <c r="C29" s="183">
        <v>15</v>
      </c>
      <c r="D29" s="344"/>
      <c r="E29" s="344">
        <v>0</v>
      </c>
    </row>
    <row r="30" spans="1:5" ht="12.75">
      <c r="A30" s="393" t="s">
        <v>434</v>
      </c>
      <c r="B30" s="411" t="s">
        <v>413</v>
      </c>
      <c r="C30" s="183">
        <v>16</v>
      </c>
      <c r="D30" s="344">
        <v>137548970</v>
      </c>
      <c r="E30" s="344">
        <v>0</v>
      </c>
    </row>
    <row r="31" spans="1:5" ht="12.75">
      <c r="A31" s="359"/>
      <c r="B31" s="409" t="s">
        <v>390</v>
      </c>
      <c r="C31" s="360">
        <v>20</v>
      </c>
      <c r="D31" s="410">
        <f>SUM(D22:D30)</f>
        <v>-5790571736</v>
      </c>
      <c r="E31" s="410">
        <f>SUM(E22:E30)</f>
        <v>45531750281</v>
      </c>
    </row>
    <row r="32" spans="1:5" ht="12.75">
      <c r="A32" s="182" t="s">
        <v>25</v>
      </c>
      <c r="B32" s="408" t="s">
        <v>414</v>
      </c>
      <c r="C32" s="183"/>
      <c r="D32" s="344"/>
      <c r="E32" s="344"/>
    </row>
    <row r="33" spans="1:5" ht="25.5">
      <c r="A33" s="182" t="s">
        <v>18</v>
      </c>
      <c r="B33" s="411" t="s">
        <v>415</v>
      </c>
      <c r="C33" s="183">
        <v>21</v>
      </c>
      <c r="D33" s="344"/>
      <c r="E33" s="344"/>
    </row>
    <row r="34" spans="1:5" ht="25.5">
      <c r="A34" s="182" t="s">
        <v>53</v>
      </c>
      <c r="B34" s="411" t="s">
        <v>416</v>
      </c>
      <c r="C34" s="183">
        <v>22</v>
      </c>
      <c r="D34" s="344"/>
      <c r="E34" s="344"/>
    </row>
    <row r="35" spans="1:5" ht="12.75">
      <c r="A35" s="182" t="s">
        <v>418</v>
      </c>
      <c r="B35" s="411" t="s">
        <v>417</v>
      </c>
      <c r="C35" s="183">
        <v>23</v>
      </c>
      <c r="E35" s="344"/>
    </row>
    <row r="36" spans="1:5" ht="12.75">
      <c r="A36" s="182" t="s">
        <v>422</v>
      </c>
      <c r="B36" s="411" t="s">
        <v>421</v>
      </c>
      <c r="C36" s="183">
        <v>24</v>
      </c>
      <c r="D36" s="344"/>
      <c r="E36" s="344"/>
    </row>
    <row r="37" spans="1:5" ht="12.75">
      <c r="A37" s="182" t="s">
        <v>420</v>
      </c>
      <c r="B37" s="411" t="s">
        <v>419</v>
      </c>
      <c r="C37" s="183">
        <v>25</v>
      </c>
      <c r="D37" s="344"/>
      <c r="E37" s="344"/>
    </row>
    <row r="38" spans="1:5" ht="12.75">
      <c r="A38" s="182" t="s">
        <v>424</v>
      </c>
      <c r="B38" s="411" t="s">
        <v>423</v>
      </c>
      <c r="C38" s="183">
        <v>26</v>
      </c>
      <c r="D38" s="344"/>
      <c r="E38" s="344"/>
    </row>
    <row r="39" spans="1:5" ht="12.75">
      <c r="A39" s="182" t="s">
        <v>426</v>
      </c>
      <c r="B39" s="411" t="s">
        <v>425</v>
      </c>
      <c r="C39" s="183">
        <v>27</v>
      </c>
      <c r="D39" s="344"/>
      <c r="E39" s="344"/>
    </row>
    <row r="40" spans="1:5" ht="12.75">
      <c r="A40" s="368"/>
      <c r="B40" s="413" t="s">
        <v>391</v>
      </c>
      <c r="C40" s="369">
        <v>30</v>
      </c>
      <c r="D40" s="414">
        <f>SUM(D33:D39)</f>
        <v>0</v>
      </c>
      <c r="E40" s="414">
        <f>SUM(E33:E39)</f>
        <v>0</v>
      </c>
    </row>
    <row r="41" spans="1:5" ht="12.75">
      <c r="A41" s="415"/>
      <c r="B41" s="416"/>
      <c r="C41" s="417"/>
      <c r="D41" s="418"/>
      <c r="E41" s="418"/>
    </row>
    <row r="42" spans="1:5" ht="12.75">
      <c r="A42" s="65" t="s">
        <v>842</v>
      </c>
      <c r="B42" s="376"/>
      <c r="C42" s="377"/>
      <c r="D42" s="378"/>
      <c r="E42" s="419"/>
    </row>
    <row r="43" spans="1:5" ht="12.75">
      <c r="A43" s="64" t="s">
        <v>437</v>
      </c>
      <c r="B43" s="328"/>
      <c r="C43" s="333"/>
      <c r="D43" s="334"/>
      <c r="E43" s="334"/>
    </row>
    <row r="44" spans="1:5" ht="12.75">
      <c r="A44" s="376"/>
      <c r="B44" s="420"/>
      <c r="C44" s="377"/>
      <c r="D44" s="421"/>
      <c r="E44" s="421"/>
    </row>
    <row r="45" spans="1:5" ht="12.75">
      <c r="A45" s="422"/>
      <c r="B45" s="423"/>
      <c r="C45" s="424"/>
      <c r="D45" s="425"/>
      <c r="E45" s="425"/>
    </row>
    <row r="46" spans="1:5" ht="12.75">
      <c r="A46" s="382" t="s">
        <v>30</v>
      </c>
      <c r="B46" s="426" t="s">
        <v>427</v>
      </c>
      <c r="C46" s="383"/>
      <c r="D46" s="407"/>
      <c r="E46" s="407"/>
    </row>
    <row r="47" spans="1:5" ht="12.75">
      <c r="A47" s="182" t="s">
        <v>18</v>
      </c>
      <c r="B47" s="411" t="s">
        <v>428</v>
      </c>
      <c r="C47" s="183">
        <v>31</v>
      </c>
      <c r="D47" s="344"/>
      <c r="E47" s="344"/>
    </row>
    <row r="48" spans="1:5" ht="25.5">
      <c r="A48" s="182" t="s">
        <v>53</v>
      </c>
      <c r="B48" s="411" t="s">
        <v>429</v>
      </c>
      <c r="C48" s="183">
        <v>32</v>
      </c>
      <c r="D48" s="344"/>
      <c r="E48" s="344"/>
    </row>
    <row r="49" spans="1:5" ht="12.75">
      <c r="A49" s="182" t="s">
        <v>418</v>
      </c>
      <c r="B49" s="411" t="s">
        <v>430</v>
      </c>
      <c r="C49" s="183">
        <v>33</v>
      </c>
      <c r="D49" s="344"/>
      <c r="E49" s="344">
        <v>0</v>
      </c>
    </row>
    <row r="50" spans="1:5" ht="12.75">
      <c r="A50" s="182" t="s">
        <v>422</v>
      </c>
      <c r="B50" s="411" t="s">
        <v>431</v>
      </c>
      <c r="C50" s="183">
        <v>34</v>
      </c>
      <c r="D50" s="344"/>
      <c r="E50" s="344">
        <v>0</v>
      </c>
    </row>
    <row r="51" spans="1:5" ht="12.75">
      <c r="A51" s="182" t="s">
        <v>420</v>
      </c>
      <c r="B51" s="411" t="s">
        <v>432</v>
      </c>
      <c r="C51" s="183">
        <v>35</v>
      </c>
      <c r="D51" s="344"/>
      <c r="E51" s="344"/>
    </row>
    <row r="52" spans="1:5" ht="12.75">
      <c r="A52" s="182" t="s">
        <v>40</v>
      </c>
      <c r="B52" s="411" t="s">
        <v>433</v>
      </c>
      <c r="C52" s="183">
        <v>36</v>
      </c>
      <c r="D52" s="344"/>
      <c r="E52" s="344"/>
    </row>
    <row r="53" spans="1:5" ht="12.75">
      <c r="A53" s="359"/>
      <c r="B53" s="409" t="s">
        <v>392</v>
      </c>
      <c r="C53" s="360">
        <v>40</v>
      </c>
      <c r="D53" s="410">
        <f>SUM(D47:D52)</f>
        <v>0</v>
      </c>
      <c r="E53" s="410">
        <f>SUM(E47:E52)</f>
        <v>0</v>
      </c>
    </row>
    <row r="54" spans="1:5" ht="12.75">
      <c r="A54" s="359"/>
      <c r="B54" s="408" t="s">
        <v>393</v>
      </c>
      <c r="C54" s="360">
        <v>50</v>
      </c>
      <c r="D54" s="410">
        <f>D53+D40+D31</f>
        <v>-5790571736</v>
      </c>
      <c r="E54" s="410">
        <f>E40+E31</f>
        <v>45531750281</v>
      </c>
    </row>
    <row r="55" spans="1:5" ht="12.75">
      <c r="A55" s="359"/>
      <c r="B55" s="408" t="s">
        <v>394</v>
      </c>
      <c r="C55" s="360">
        <v>60</v>
      </c>
      <c r="D55" s="349">
        <f>CDKT!F14</f>
        <v>68524332022</v>
      </c>
      <c r="E55" s="349">
        <f>'[2]LLTT'!$D$55</f>
        <v>22992581741</v>
      </c>
    </row>
    <row r="56" spans="1:5" ht="12.75">
      <c r="A56" s="182"/>
      <c r="B56" s="411" t="s">
        <v>395</v>
      </c>
      <c r="C56" s="183">
        <v>61</v>
      </c>
      <c r="D56" s="344"/>
      <c r="E56" s="344"/>
    </row>
    <row r="57" spans="1:6" ht="12.75">
      <c r="A57" s="368"/>
      <c r="B57" s="427" t="s">
        <v>396</v>
      </c>
      <c r="C57" s="369">
        <v>70</v>
      </c>
      <c r="D57" s="428">
        <f>D55+D54</f>
        <v>62733760286</v>
      </c>
      <c r="E57" s="428">
        <f>E55+E54</f>
        <v>68524332022</v>
      </c>
      <c r="F57" s="363"/>
    </row>
    <row r="58" spans="4:5" ht="12.75">
      <c r="D58" s="363">
        <f>D57-CDKT!E14</f>
        <v>0</v>
      </c>
      <c r="E58" s="363"/>
    </row>
    <row r="59" spans="1:5" ht="15" customHeight="1">
      <c r="A59" s="327"/>
      <c r="B59" s="327"/>
      <c r="C59" s="456" t="s">
        <v>854</v>
      </c>
      <c r="D59" s="456"/>
      <c r="E59" s="456"/>
    </row>
    <row r="60" spans="1:5" ht="15" customHeight="1">
      <c r="A60" s="453" t="s">
        <v>656</v>
      </c>
      <c r="B60" s="453"/>
      <c r="C60" s="453"/>
      <c r="D60" s="454" t="s">
        <v>859</v>
      </c>
      <c r="E60" s="454"/>
    </row>
    <row r="61" spans="1:5" ht="15" customHeight="1">
      <c r="A61" s="104"/>
      <c r="B61" s="104"/>
      <c r="C61" s="104"/>
      <c r="D61" s="454"/>
      <c r="E61" s="454"/>
    </row>
    <row r="62" spans="1:5" ht="15" customHeight="1">
      <c r="A62" s="104"/>
      <c r="B62" s="104"/>
      <c r="C62" s="104"/>
      <c r="D62" s="103"/>
      <c r="E62" s="103"/>
    </row>
    <row r="63" spans="1:5" ht="15" customHeight="1">
      <c r="A63" s="104"/>
      <c r="B63" s="104"/>
      <c r="C63" s="104"/>
      <c r="D63" s="429"/>
      <c r="E63" s="103"/>
    </row>
    <row r="64" spans="1:2" ht="12.75">
      <c r="A64" s="327"/>
      <c r="B64" s="327"/>
    </row>
    <row r="65" spans="1:4" ht="12.75">
      <c r="A65" s="327"/>
      <c r="B65" s="327"/>
      <c r="D65" s="363"/>
    </row>
    <row r="66" spans="1:2" ht="12.75">
      <c r="A66" s="327"/>
      <c r="B66" s="327"/>
    </row>
    <row r="67" spans="1:5" ht="15" customHeight="1">
      <c r="A67" s="453" t="s">
        <v>653</v>
      </c>
      <c r="B67" s="453"/>
      <c r="C67" s="453"/>
      <c r="D67" s="454" t="s">
        <v>857</v>
      </c>
      <c r="E67" s="454"/>
    </row>
  </sheetData>
  <sheetProtection/>
  <mergeCells count="16">
    <mergeCell ref="A8:E8"/>
    <mergeCell ref="B11:B12"/>
    <mergeCell ref="A11:A12"/>
    <mergeCell ref="C11:C12"/>
    <mergeCell ref="D11:D12"/>
    <mergeCell ref="E11:E12"/>
    <mergeCell ref="A3:B3"/>
    <mergeCell ref="A4:B4"/>
    <mergeCell ref="C59:E59"/>
    <mergeCell ref="A60:C60"/>
    <mergeCell ref="A67:C67"/>
    <mergeCell ref="D60:E60"/>
    <mergeCell ref="D67:E67"/>
    <mergeCell ref="D61:E61"/>
    <mergeCell ref="A6:E6"/>
    <mergeCell ref="A7:E7"/>
  </mergeCells>
  <printOptions/>
  <pageMargins left="0.62" right="0.41" top="0.34" bottom="0.75" header="0.3" footer="0.3"/>
  <pageSetup horizontalDpi="600" verticalDpi="600" orientation="portrait" r:id="rId1"/>
  <rowBreaks count="1" manualBreakCount="1">
    <brk id="41" max="255" man="1"/>
  </rowBreaks>
</worksheet>
</file>

<file path=xl/worksheets/sheet4.xml><?xml version="1.0" encoding="utf-8"?>
<worksheet xmlns="http://schemas.openxmlformats.org/spreadsheetml/2006/main" xmlns:r="http://schemas.openxmlformats.org/officeDocument/2006/relationships">
  <dimension ref="A1:H48"/>
  <sheetViews>
    <sheetView view="pageBreakPreview" zoomScaleSheetLayoutView="100" zoomScalePageLayoutView="0" workbookViewId="0" topLeftCell="A1">
      <selection activeCell="A3" sqref="A3:B3"/>
    </sheetView>
  </sheetViews>
  <sheetFormatPr defaultColWidth="9.140625" defaultRowHeight="15"/>
  <cols>
    <col min="1" max="1" width="4.140625" style="2" customWidth="1"/>
    <col min="2" max="2" width="27.421875" style="2" customWidth="1"/>
    <col min="3" max="3" width="7.140625" style="2" customWidth="1"/>
    <col min="4" max="4" width="15.28125" style="2" customWidth="1"/>
    <col min="5" max="5" width="15.140625" style="2" bestFit="1" customWidth="1"/>
    <col min="6" max="6" width="14.140625" style="2" customWidth="1"/>
    <col min="7" max="7" width="15.140625" style="2" customWidth="1"/>
    <col min="8" max="8" width="15.57421875" style="2" bestFit="1" customWidth="1"/>
    <col min="9" max="16384" width="9.140625" style="2" customWidth="1"/>
  </cols>
  <sheetData>
    <row r="1" spans="1:7" ht="12.75">
      <c r="A1" s="6" t="s">
        <v>7</v>
      </c>
      <c r="B1" s="6"/>
      <c r="C1" s="15"/>
      <c r="D1" s="15"/>
      <c r="E1" s="3"/>
      <c r="F1" s="3"/>
      <c r="G1" s="3" t="s">
        <v>10</v>
      </c>
    </row>
    <row r="2" spans="1:7" ht="12.75">
      <c r="A2" s="1" t="s">
        <v>8</v>
      </c>
      <c r="B2" s="1"/>
      <c r="D2" s="15"/>
      <c r="E2" s="3"/>
      <c r="F2" s="3"/>
      <c r="G2" s="3" t="s">
        <v>11</v>
      </c>
    </row>
    <row r="3" spans="1:7" ht="12.75">
      <c r="A3" s="1" t="s">
        <v>853</v>
      </c>
      <c r="B3" s="1"/>
      <c r="D3" s="15"/>
      <c r="E3" s="3"/>
      <c r="F3" s="3"/>
      <c r="G3" s="3" t="s">
        <v>12</v>
      </c>
    </row>
    <row r="4" spans="1:7" ht="12.75">
      <c r="A4" s="7" t="s">
        <v>842</v>
      </c>
      <c r="B4" s="7"/>
      <c r="C4" s="8"/>
      <c r="D4" s="16"/>
      <c r="E4" s="17"/>
      <c r="F4" s="17"/>
      <c r="G4" s="17" t="s">
        <v>13</v>
      </c>
    </row>
    <row r="6" spans="1:7" ht="16.5">
      <c r="A6" s="465" t="s">
        <v>448</v>
      </c>
      <c r="B6" s="465"/>
      <c r="C6" s="465"/>
      <c r="D6" s="465"/>
      <c r="E6" s="465"/>
      <c r="F6" s="465"/>
      <c r="G6" s="465"/>
    </row>
    <row r="7" ht="13.5" customHeight="1"/>
    <row r="8" ht="12.75">
      <c r="G8" s="3" t="s">
        <v>6</v>
      </c>
    </row>
    <row r="9" spans="1:7" ht="25.5" customHeight="1">
      <c r="A9" s="24"/>
      <c r="B9" s="13" t="s">
        <v>851</v>
      </c>
      <c r="C9" s="13" t="s">
        <v>1</v>
      </c>
      <c r="D9" s="13" t="s">
        <v>438</v>
      </c>
      <c r="E9" s="13" t="s">
        <v>446</v>
      </c>
      <c r="F9" s="13" t="s">
        <v>447</v>
      </c>
      <c r="G9" s="13" t="s">
        <v>587</v>
      </c>
    </row>
    <row r="10" spans="1:7" ht="12.75">
      <c r="A10" s="22"/>
      <c r="B10" s="23" t="s">
        <v>14</v>
      </c>
      <c r="C10" s="23" t="s">
        <v>439</v>
      </c>
      <c r="D10" s="23">
        <v>1</v>
      </c>
      <c r="E10" s="23">
        <v>3</v>
      </c>
      <c r="F10" s="23">
        <v>4</v>
      </c>
      <c r="G10" s="23">
        <v>7</v>
      </c>
    </row>
    <row r="11" spans="1:7" ht="12.75">
      <c r="A11" s="11" t="s">
        <v>18</v>
      </c>
      <c r="B11" s="5" t="s">
        <v>441</v>
      </c>
      <c r="C11" s="4"/>
      <c r="D11" s="12">
        <v>100000000000</v>
      </c>
      <c r="E11" s="12">
        <v>0</v>
      </c>
      <c r="F11" s="12">
        <v>0</v>
      </c>
      <c r="G11" s="12">
        <f>D11+E11-F11</f>
        <v>100000000000</v>
      </c>
    </row>
    <row r="12" spans="1:7" ht="12.75">
      <c r="A12" s="11" t="s">
        <v>23</v>
      </c>
      <c r="B12" s="5" t="s">
        <v>109</v>
      </c>
      <c r="C12" s="4"/>
      <c r="D12" s="12">
        <v>0</v>
      </c>
      <c r="E12" s="12">
        <v>0</v>
      </c>
      <c r="F12" s="12">
        <v>0</v>
      </c>
      <c r="G12" s="12">
        <f aca="true" t="shared" si="0" ref="G12:G19">D12+E12-F12</f>
        <v>0</v>
      </c>
    </row>
    <row r="13" spans="1:7" ht="12.75">
      <c r="A13" s="11" t="s">
        <v>34</v>
      </c>
      <c r="B13" s="5" t="s">
        <v>110</v>
      </c>
      <c r="C13" s="4"/>
      <c r="D13" s="12"/>
      <c r="E13" s="12"/>
      <c r="F13" s="12">
        <v>0</v>
      </c>
      <c r="G13" s="12">
        <f t="shared" si="0"/>
        <v>0</v>
      </c>
    </row>
    <row r="14" spans="1:7" ht="12.75">
      <c r="A14" s="11" t="s">
        <v>422</v>
      </c>
      <c r="B14" s="5" t="s">
        <v>442</v>
      </c>
      <c r="C14" s="4"/>
      <c r="D14" s="12">
        <v>0</v>
      </c>
      <c r="E14" s="12">
        <v>0</v>
      </c>
      <c r="F14" s="12">
        <v>0</v>
      </c>
      <c r="G14" s="12">
        <f t="shared" si="0"/>
        <v>0</v>
      </c>
    </row>
    <row r="15" spans="1:7" ht="12.75">
      <c r="A15" s="11" t="s">
        <v>38</v>
      </c>
      <c r="B15" s="5" t="s">
        <v>112</v>
      </c>
      <c r="C15" s="4"/>
      <c r="D15" s="12">
        <v>0</v>
      </c>
      <c r="E15" s="12">
        <v>0</v>
      </c>
      <c r="F15" s="12">
        <v>0</v>
      </c>
      <c r="G15" s="12">
        <f t="shared" si="0"/>
        <v>0</v>
      </c>
    </row>
    <row r="16" spans="1:7" ht="12.75">
      <c r="A16" s="11" t="s">
        <v>40</v>
      </c>
      <c r="B16" s="5" t="s">
        <v>113</v>
      </c>
      <c r="C16" s="4"/>
      <c r="D16" s="12">
        <v>0</v>
      </c>
      <c r="E16" s="12">
        <v>0</v>
      </c>
      <c r="F16" s="12">
        <v>0</v>
      </c>
      <c r="G16" s="12">
        <f t="shared" si="0"/>
        <v>0</v>
      </c>
    </row>
    <row r="17" spans="1:7" ht="12.75">
      <c r="A17" s="11" t="s">
        <v>87</v>
      </c>
      <c r="B17" s="5" t="s">
        <v>114</v>
      </c>
      <c r="C17" s="4"/>
      <c r="D17" s="12"/>
      <c r="E17" s="12">
        <v>0</v>
      </c>
      <c r="F17" s="12">
        <v>0</v>
      </c>
      <c r="G17" s="12">
        <f t="shared" si="0"/>
        <v>0</v>
      </c>
    </row>
    <row r="18" spans="1:7" ht="12.75">
      <c r="A18" s="11" t="s">
        <v>89</v>
      </c>
      <c r="B18" s="5" t="s">
        <v>115</v>
      </c>
      <c r="C18" s="4"/>
      <c r="D18" s="12">
        <v>1321976000</v>
      </c>
      <c r="E18" s="12">
        <v>0</v>
      </c>
      <c r="F18" s="12">
        <v>0</v>
      </c>
      <c r="G18" s="12">
        <f>D18+E18-F18</f>
        <v>1321976000</v>
      </c>
    </row>
    <row r="19" spans="1:7" ht="25.5">
      <c r="A19" s="11" t="s">
        <v>91</v>
      </c>
      <c r="B19" s="5" t="s">
        <v>443</v>
      </c>
      <c r="C19" s="4"/>
      <c r="D19" s="12">
        <v>0</v>
      </c>
      <c r="E19" s="12"/>
      <c r="F19" s="12">
        <v>0</v>
      </c>
      <c r="G19" s="12">
        <f t="shared" si="0"/>
        <v>0</v>
      </c>
    </row>
    <row r="20" spans="1:8" ht="12.75">
      <c r="A20" s="11" t="s">
        <v>445</v>
      </c>
      <c r="B20" s="5" t="s">
        <v>444</v>
      </c>
      <c r="C20" s="4"/>
      <c r="D20" s="12">
        <f>CDKT!F128</f>
        <v>-25043033812</v>
      </c>
      <c r="E20" s="12"/>
      <c r="F20" s="18">
        <f>-KQKD!F36</f>
        <v>1871140412</v>
      </c>
      <c r="G20" s="12">
        <f>D20+E20-F20</f>
        <v>-26914174224</v>
      </c>
      <c r="H20" s="18"/>
    </row>
    <row r="21" spans="1:7" ht="12.75">
      <c r="A21" s="11"/>
      <c r="B21" s="5"/>
      <c r="C21" s="4"/>
      <c r="D21" s="4"/>
      <c r="E21" s="4"/>
      <c r="F21" s="4"/>
      <c r="G21" s="4"/>
    </row>
    <row r="22" spans="1:7" ht="12.75">
      <c r="A22" s="22"/>
      <c r="B22" s="20" t="s">
        <v>440</v>
      </c>
      <c r="C22" s="23"/>
      <c r="D22" s="14">
        <f>SUM(D11:D20)</f>
        <v>76278942188</v>
      </c>
      <c r="E22" s="14">
        <f>SUM(E11:E20)</f>
        <v>0</v>
      </c>
      <c r="F22" s="14">
        <f>SUM(F11:F20)</f>
        <v>1871140412</v>
      </c>
      <c r="G22" s="14">
        <f>SUM(G11:G20)</f>
        <v>74407801776</v>
      </c>
    </row>
    <row r="25" spans="1:7" ht="25.5">
      <c r="A25" s="24"/>
      <c r="B25" s="13" t="s">
        <v>850</v>
      </c>
      <c r="C25" s="13" t="s">
        <v>1</v>
      </c>
      <c r="D25" s="13" t="s">
        <v>438</v>
      </c>
      <c r="E25" s="13" t="s">
        <v>446</v>
      </c>
      <c r="F25" s="13" t="s">
        <v>447</v>
      </c>
      <c r="G25" s="13" t="s">
        <v>587</v>
      </c>
    </row>
    <row r="26" spans="1:7" ht="12.75">
      <c r="A26" s="22"/>
      <c r="B26" s="23" t="s">
        <v>14</v>
      </c>
      <c r="C26" s="23" t="s">
        <v>439</v>
      </c>
      <c r="D26" s="23">
        <v>1</v>
      </c>
      <c r="E26" s="23">
        <v>3</v>
      </c>
      <c r="F26" s="23">
        <v>4</v>
      </c>
      <c r="G26" s="23">
        <v>7</v>
      </c>
    </row>
    <row r="27" spans="1:7" ht="12.75">
      <c r="A27" s="11" t="s">
        <v>18</v>
      </c>
      <c r="B27" s="5" t="s">
        <v>441</v>
      </c>
      <c r="C27" s="4"/>
      <c r="D27" s="12">
        <v>100000000000</v>
      </c>
      <c r="E27" s="12">
        <v>0</v>
      </c>
      <c r="F27" s="12">
        <v>0</v>
      </c>
      <c r="G27" s="12">
        <f>D27+E27-F27</f>
        <v>100000000000</v>
      </c>
    </row>
    <row r="28" spans="1:7" ht="12.75">
      <c r="A28" s="11" t="s">
        <v>23</v>
      </c>
      <c r="B28" s="5" t="s">
        <v>109</v>
      </c>
      <c r="C28" s="4"/>
      <c r="D28" s="12"/>
      <c r="E28" s="12">
        <v>0</v>
      </c>
      <c r="F28" s="12">
        <v>0</v>
      </c>
      <c r="G28" s="12">
        <f aca="true" t="shared" si="1" ref="G28:G35">D28+E28-F28</f>
        <v>0</v>
      </c>
    </row>
    <row r="29" spans="1:7" ht="12.75">
      <c r="A29" s="11" t="s">
        <v>34</v>
      </c>
      <c r="B29" s="5" t="s">
        <v>110</v>
      </c>
      <c r="C29" s="4"/>
      <c r="D29" s="12"/>
      <c r="E29" s="12">
        <v>0</v>
      </c>
      <c r="F29" s="12">
        <v>0</v>
      </c>
      <c r="G29" s="12">
        <f t="shared" si="1"/>
        <v>0</v>
      </c>
    </row>
    <row r="30" spans="1:7" ht="12.75">
      <c r="A30" s="11" t="s">
        <v>422</v>
      </c>
      <c r="B30" s="5" t="s">
        <v>442</v>
      </c>
      <c r="C30" s="4"/>
      <c r="D30" s="12"/>
      <c r="E30" s="12">
        <v>0</v>
      </c>
      <c r="F30" s="12">
        <v>0</v>
      </c>
      <c r="G30" s="12">
        <f t="shared" si="1"/>
        <v>0</v>
      </c>
    </row>
    <row r="31" spans="1:7" ht="12.75">
      <c r="A31" s="11" t="s">
        <v>38</v>
      </c>
      <c r="B31" s="5" t="s">
        <v>112</v>
      </c>
      <c r="C31" s="4"/>
      <c r="D31" s="12"/>
      <c r="E31" s="12">
        <v>0</v>
      </c>
      <c r="F31" s="12">
        <v>0</v>
      </c>
      <c r="G31" s="12">
        <f t="shared" si="1"/>
        <v>0</v>
      </c>
    </row>
    <row r="32" spans="1:7" ht="12.75">
      <c r="A32" s="11" t="s">
        <v>40</v>
      </c>
      <c r="B32" s="5" t="s">
        <v>113</v>
      </c>
      <c r="C32" s="4"/>
      <c r="D32" s="12"/>
      <c r="E32" s="12">
        <v>0</v>
      </c>
      <c r="F32" s="12">
        <v>0</v>
      </c>
      <c r="G32" s="12">
        <f t="shared" si="1"/>
        <v>0</v>
      </c>
    </row>
    <row r="33" spans="1:7" ht="12.75">
      <c r="A33" s="11" t="s">
        <v>87</v>
      </c>
      <c r="B33" s="5" t="s">
        <v>114</v>
      </c>
      <c r="C33" s="4"/>
      <c r="D33" s="12"/>
      <c r="E33" s="12">
        <v>0</v>
      </c>
      <c r="F33" s="12">
        <v>0</v>
      </c>
      <c r="G33" s="12">
        <f t="shared" si="1"/>
        <v>0</v>
      </c>
    </row>
    <row r="34" spans="1:7" ht="12.75">
      <c r="A34" s="11" t="s">
        <v>89</v>
      </c>
      <c r="B34" s="5" t="s">
        <v>115</v>
      </c>
      <c r="C34" s="4"/>
      <c r="D34" s="12">
        <v>1321976000</v>
      </c>
      <c r="E34" s="12">
        <v>0</v>
      </c>
      <c r="F34" s="12">
        <v>0</v>
      </c>
      <c r="G34" s="12">
        <f t="shared" si="1"/>
        <v>1321976000</v>
      </c>
    </row>
    <row r="35" spans="1:7" ht="25.5">
      <c r="A35" s="11" t="s">
        <v>91</v>
      </c>
      <c r="B35" s="5" t="s">
        <v>443</v>
      </c>
      <c r="C35" s="4"/>
      <c r="D35" s="12"/>
      <c r="E35" s="12">
        <v>0</v>
      </c>
      <c r="F35" s="12">
        <v>0</v>
      </c>
      <c r="G35" s="12">
        <f t="shared" si="1"/>
        <v>0</v>
      </c>
    </row>
    <row r="36" spans="1:8" ht="12.75">
      <c r="A36" s="11" t="s">
        <v>445</v>
      </c>
      <c r="B36" s="5" t="s">
        <v>444</v>
      </c>
      <c r="C36" s="4"/>
      <c r="D36" s="12">
        <f>'[2]BĐ-VCSH'!$D$20</f>
        <v>-43773802286</v>
      </c>
      <c r="E36" s="12">
        <f>'[2]BĐ-VCSH'!$E$20</f>
        <v>14548475208</v>
      </c>
      <c r="F36" s="12"/>
      <c r="G36" s="12">
        <f>D36+E36</f>
        <v>-29225327078</v>
      </c>
      <c r="H36" s="18"/>
    </row>
    <row r="37" spans="1:8" ht="12.75">
      <c r="A37" s="11"/>
      <c r="B37" s="5"/>
      <c r="C37" s="4"/>
      <c r="D37" s="12"/>
      <c r="E37" s="4"/>
      <c r="F37" s="4"/>
      <c r="G37" s="4"/>
      <c r="H37" s="18"/>
    </row>
    <row r="38" spans="1:7" ht="12.75">
      <c r="A38" s="22"/>
      <c r="B38" s="20" t="s">
        <v>440</v>
      </c>
      <c r="C38" s="23"/>
      <c r="D38" s="14">
        <f>SUM(D27:D36)</f>
        <v>57548173714</v>
      </c>
      <c r="E38" s="14">
        <f>SUM(E27:E36)</f>
        <v>14548475208</v>
      </c>
      <c r="F38" s="14">
        <f>SUM(F27:F36)</f>
        <v>0</v>
      </c>
      <c r="G38" s="14">
        <f>SUM(G27:G36)</f>
        <v>72096648922</v>
      </c>
    </row>
    <row r="40" spans="1:7" ht="15" customHeight="1">
      <c r="A40" s="1"/>
      <c r="B40" s="1"/>
      <c r="C40" s="15"/>
      <c r="D40" s="15"/>
      <c r="E40" s="467" t="str">
        <f>LLTT!C59</f>
        <v>Hà Nội, Ngày 31 tháng 12 năm 2014</v>
      </c>
      <c r="F40" s="467"/>
      <c r="G40" s="467"/>
    </row>
    <row r="41" spans="1:7" ht="15" customHeight="1">
      <c r="A41" s="21"/>
      <c r="B41" s="10" t="s">
        <v>654</v>
      </c>
      <c r="C41" s="466"/>
      <c r="D41" s="466"/>
      <c r="E41" s="466" t="s">
        <v>859</v>
      </c>
      <c r="F41" s="466"/>
      <c r="G41" s="466"/>
    </row>
    <row r="42" spans="1:6" ht="12.75">
      <c r="A42" s="6"/>
      <c r="B42" s="10"/>
      <c r="C42" s="6"/>
      <c r="D42" s="9"/>
      <c r="E42" s="21"/>
      <c r="F42" s="10"/>
    </row>
    <row r="43" spans="1:6" ht="12.75">
      <c r="A43" s="15"/>
      <c r="B43" s="19"/>
      <c r="C43" s="15"/>
      <c r="D43" s="25"/>
      <c r="E43" s="26"/>
      <c r="F43" s="19"/>
    </row>
    <row r="44" spans="1:6" ht="12.75">
      <c r="A44" s="15"/>
      <c r="B44" s="19"/>
      <c r="C44" s="15"/>
      <c r="D44" s="25"/>
      <c r="E44" s="26"/>
      <c r="F44" s="19"/>
    </row>
    <row r="45" spans="1:6" ht="12.75">
      <c r="A45" s="1"/>
      <c r="B45" s="9"/>
      <c r="D45" s="9"/>
      <c r="F45" s="9"/>
    </row>
    <row r="46" spans="1:6" ht="12.75">
      <c r="A46" s="1"/>
      <c r="B46" s="9"/>
      <c r="D46" s="9"/>
      <c r="F46" s="9"/>
    </row>
    <row r="47" spans="1:6" ht="12.75">
      <c r="A47" s="1"/>
      <c r="B47" s="9"/>
      <c r="D47" s="9"/>
      <c r="F47" s="9"/>
    </row>
    <row r="48" spans="1:6" ht="15" customHeight="1">
      <c r="A48" s="21"/>
      <c r="B48" s="10" t="s">
        <v>338</v>
      </c>
      <c r="C48" s="466"/>
      <c r="D48" s="466"/>
      <c r="E48" s="21"/>
      <c r="F48" s="10" t="s">
        <v>857</v>
      </c>
    </row>
  </sheetData>
  <sheetProtection/>
  <mergeCells count="5">
    <mergeCell ref="A6:G6"/>
    <mergeCell ref="C41:D41"/>
    <mergeCell ref="C48:D48"/>
    <mergeCell ref="E40:G40"/>
    <mergeCell ref="E41:G41"/>
  </mergeCells>
  <printOptions/>
  <pageMargins left="0.49" right="0.25" top="0.47"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O347"/>
  <sheetViews>
    <sheetView tabSelected="1" view="pageBreakPreview" zoomScaleSheetLayoutView="100" zoomScalePageLayoutView="0" workbookViewId="0" topLeftCell="A454">
      <selection activeCell="H471" sqref="H471"/>
    </sheetView>
  </sheetViews>
  <sheetFormatPr defaultColWidth="9.140625" defaultRowHeight="18" customHeight="1"/>
  <cols>
    <col min="1" max="1" width="2.8515625" style="87" customWidth="1"/>
    <col min="2" max="2" width="2.421875" style="88" customWidth="1"/>
    <col min="3" max="3" width="27.00390625" style="31" customWidth="1"/>
    <col min="4" max="4" width="2.00390625" style="31" customWidth="1"/>
    <col min="5" max="5" width="3.421875" style="31" customWidth="1"/>
    <col min="6" max="6" width="14.421875" style="31" customWidth="1"/>
    <col min="7" max="7" width="14.57421875" style="31" customWidth="1"/>
    <col min="8" max="8" width="14.140625" style="32" customWidth="1"/>
    <col min="9" max="9" width="0.9921875" style="32" hidden="1" customWidth="1"/>
    <col min="10" max="10" width="16.140625" style="32" customWidth="1"/>
    <col min="11" max="11" width="0.13671875" style="31" hidden="1" customWidth="1"/>
    <col min="12" max="12" width="15.57421875" style="39" customWidth="1"/>
    <col min="13" max="13" width="18.00390625" style="33" bestFit="1" customWidth="1"/>
    <col min="14" max="14" width="16.57421875" style="34" bestFit="1" customWidth="1"/>
    <col min="15" max="15" width="16.28125" style="29" bestFit="1" customWidth="1"/>
    <col min="16" max="16" width="21.140625" style="31" customWidth="1"/>
    <col min="17" max="16384" width="9.140625" style="31" customWidth="1"/>
  </cols>
  <sheetData>
    <row r="1" spans="1:15" s="27" customFormat="1" ht="18" customHeight="1">
      <c r="A1" s="104" t="s">
        <v>7</v>
      </c>
      <c r="J1" s="28"/>
      <c r="K1" s="28"/>
      <c r="L1" s="326" t="s">
        <v>10</v>
      </c>
      <c r="M1" s="29"/>
      <c r="N1" s="30"/>
      <c r="O1" s="29"/>
    </row>
    <row r="2" spans="1:15" ht="15" customHeight="1">
      <c r="A2" s="327" t="s">
        <v>8</v>
      </c>
      <c r="B2" s="31"/>
      <c r="H2" s="31"/>
      <c r="I2" s="31"/>
      <c r="K2" s="32"/>
      <c r="L2" s="326" t="s">
        <v>11</v>
      </c>
      <c r="O2" s="33"/>
    </row>
    <row r="3" spans="1:15" ht="15" customHeight="1">
      <c r="A3" s="327" t="s">
        <v>853</v>
      </c>
      <c r="B3" s="31"/>
      <c r="H3" s="31"/>
      <c r="I3" s="31"/>
      <c r="K3" s="32"/>
      <c r="L3" s="326" t="s">
        <v>12</v>
      </c>
      <c r="O3" s="33"/>
    </row>
    <row r="4" spans="1:15" ht="15" customHeight="1">
      <c r="A4" s="328" t="s">
        <v>842</v>
      </c>
      <c r="B4" s="35"/>
      <c r="C4" s="35"/>
      <c r="D4" s="35"/>
      <c r="E4" s="35"/>
      <c r="F4" s="35"/>
      <c r="G4" s="35"/>
      <c r="H4" s="35"/>
      <c r="I4" s="35"/>
      <c r="J4" s="36"/>
      <c r="K4" s="36"/>
      <c r="L4" s="329" t="s">
        <v>13</v>
      </c>
      <c r="O4" s="33"/>
    </row>
    <row r="5" spans="1:15" s="27" customFormat="1" ht="12.75">
      <c r="A5" s="37"/>
      <c r="B5" s="38"/>
      <c r="H5" s="28"/>
      <c r="I5" s="28"/>
      <c r="J5" s="28"/>
      <c r="L5" s="39"/>
      <c r="M5" s="29"/>
      <c r="N5" s="30"/>
      <c r="O5" s="29"/>
    </row>
    <row r="6" spans="1:15" s="27" customFormat="1" ht="26.25" customHeight="1">
      <c r="A6" s="504" t="s">
        <v>454</v>
      </c>
      <c r="B6" s="504"/>
      <c r="C6" s="504"/>
      <c r="D6" s="504"/>
      <c r="E6" s="504"/>
      <c r="F6" s="504"/>
      <c r="G6" s="504"/>
      <c r="H6" s="504"/>
      <c r="I6" s="504"/>
      <c r="J6" s="504"/>
      <c r="K6" s="504"/>
      <c r="L6" s="504"/>
      <c r="M6" s="29"/>
      <c r="N6" s="30"/>
      <c r="O6" s="29"/>
    </row>
    <row r="7" spans="1:15" s="27" customFormat="1" ht="19.5" customHeight="1">
      <c r="A7" s="505" t="s">
        <v>843</v>
      </c>
      <c r="B7" s="505"/>
      <c r="C7" s="505"/>
      <c r="D7" s="505"/>
      <c r="E7" s="505"/>
      <c r="F7" s="505"/>
      <c r="G7" s="505"/>
      <c r="H7" s="505"/>
      <c r="I7" s="505"/>
      <c r="J7" s="505"/>
      <c r="K7" s="505"/>
      <c r="L7" s="505"/>
      <c r="M7" s="29"/>
      <c r="N7" s="30"/>
      <c r="O7" s="29"/>
    </row>
    <row r="8" spans="1:15" s="27" customFormat="1" ht="30.75" customHeight="1">
      <c r="A8" s="506" t="s">
        <v>675</v>
      </c>
      <c r="B8" s="506"/>
      <c r="C8" s="506"/>
      <c r="D8" s="506"/>
      <c r="E8" s="506"/>
      <c r="F8" s="506"/>
      <c r="G8" s="506"/>
      <c r="H8" s="506"/>
      <c r="I8" s="506"/>
      <c r="J8" s="506"/>
      <c r="K8" s="506"/>
      <c r="L8" s="506"/>
      <c r="M8" s="29"/>
      <c r="N8" s="30"/>
      <c r="O8" s="29"/>
    </row>
    <row r="9" spans="1:15" s="27" customFormat="1" ht="12.75">
      <c r="A9" s="224"/>
      <c r="B9" s="224"/>
      <c r="C9" s="224"/>
      <c r="D9" s="224"/>
      <c r="E9" s="224"/>
      <c r="F9" s="224"/>
      <c r="G9" s="224"/>
      <c r="H9" s="224"/>
      <c r="I9" s="224"/>
      <c r="J9" s="224"/>
      <c r="K9" s="224"/>
      <c r="L9" s="224"/>
      <c r="M9" s="29"/>
      <c r="N9" s="30"/>
      <c r="O9" s="29"/>
    </row>
    <row r="10" spans="1:15" s="41" customFormat="1" ht="19.5" customHeight="1">
      <c r="A10" s="40" t="s">
        <v>16</v>
      </c>
      <c r="B10" s="469" t="s">
        <v>455</v>
      </c>
      <c r="C10" s="469"/>
      <c r="D10" s="469"/>
      <c r="E10" s="469"/>
      <c r="F10" s="469"/>
      <c r="G10" s="469"/>
      <c r="H10" s="469"/>
      <c r="I10" s="469"/>
      <c r="J10" s="469"/>
      <c r="L10" s="42"/>
      <c r="M10" s="43"/>
      <c r="N10" s="44"/>
      <c r="O10" s="43"/>
    </row>
    <row r="11" spans="1:15" s="41" customFormat="1" ht="44.25" customHeight="1">
      <c r="A11" s="40"/>
      <c r="B11" s="470" t="s">
        <v>460</v>
      </c>
      <c r="C11" s="470"/>
      <c r="D11" s="470"/>
      <c r="E11" s="470"/>
      <c r="F11" s="470"/>
      <c r="G11" s="470"/>
      <c r="H11" s="470"/>
      <c r="I11" s="470"/>
      <c r="J11" s="470"/>
      <c r="K11" s="470"/>
      <c r="L11" s="470"/>
      <c r="M11" s="43"/>
      <c r="N11" s="44"/>
      <c r="O11" s="43"/>
    </row>
    <row r="12" spans="1:15" s="45" customFormat="1" ht="19.5" customHeight="1">
      <c r="A12" s="40" t="s">
        <v>18</v>
      </c>
      <c r="B12" s="475" t="s">
        <v>456</v>
      </c>
      <c r="C12" s="475"/>
      <c r="D12" s="477" t="s">
        <v>457</v>
      </c>
      <c r="E12" s="477"/>
      <c r="F12" s="477"/>
      <c r="G12" s="477"/>
      <c r="H12" s="477"/>
      <c r="I12" s="477"/>
      <c r="J12" s="477"/>
      <c r="L12" s="46"/>
      <c r="M12" s="47"/>
      <c r="N12" s="48"/>
      <c r="O12" s="47"/>
    </row>
    <row r="13" spans="1:15" s="41" customFormat="1" ht="17.25" customHeight="1">
      <c r="A13" s="40" t="s">
        <v>53</v>
      </c>
      <c r="B13" s="475" t="s">
        <v>458</v>
      </c>
      <c r="C13" s="475"/>
      <c r="D13" s="477" t="s">
        <v>676</v>
      </c>
      <c r="E13" s="477"/>
      <c r="F13" s="477"/>
      <c r="G13" s="49"/>
      <c r="H13" s="49"/>
      <c r="I13" s="49"/>
      <c r="J13" s="50"/>
      <c r="K13" s="50"/>
      <c r="L13" s="50"/>
      <c r="M13" s="43"/>
      <c r="N13" s="44"/>
      <c r="O13" s="43"/>
    </row>
    <row r="14" spans="1:15" s="53" customFormat="1" ht="12.75" customHeight="1">
      <c r="A14" s="40" t="s">
        <v>418</v>
      </c>
      <c r="B14" s="475" t="s">
        <v>459</v>
      </c>
      <c r="C14" s="475"/>
      <c r="D14" s="476" t="s">
        <v>667</v>
      </c>
      <c r="E14" s="476"/>
      <c r="F14" s="476"/>
      <c r="G14" s="476"/>
      <c r="H14" s="476"/>
      <c r="I14" s="476"/>
      <c r="J14" s="476"/>
      <c r="K14" s="476"/>
      <c r="L14" s="476"/>
      <c r="M14" s="51"/>
      <c r="N14" s="52"/>
      <c r="O14" s="51"/>
    </row>
    <row r="15" spans="1:15" s="53" customFormat="1" ht="9.75" customHeight="1">
      <c r="A15" s="31"/>
      <c r="C15" s="54"/>
      <c r="D15" s="55"/>
      <c r="E15" s="55"/>
      <c r="F15" s="55"/>
      <c r="G15" s="55"/>
      <c r="H15" s="55"/>
      <c r="I15" s="55"/>
      <c r="J15" s="55"/>
      <c r="K15" s="55"/>
      <c r="L15" s="55"/>
      <c r="M15" s="51"/>
      <c r="N15" s="52"/>
      <c r="O15" s="51"/>
    </row>
    <row r="16" spans="1:15" s="41" customFormat="1" ht="38.25" hidden="1">
      <c r="A16" s="40" t="s">
        <v>422</v>
      </c>
      <c r="B16" s="475" t="s">
        <v>461</v>
      </c>
      <c r="C16" s="475"/>
      <c r="D16" s="56" t="s">
        <v>671</v>
      </c>
      <c r="E16" s="57"/>
      <c r="F16" s="57"/>
      <c r="G16" s="57"/>
      <c r="H16" s="57"/>
      <c r="I16" s="57"/>
      <c r="J16" s="57"/>
      <c r="K16" s="57"/>
      <c r="L16" s="57"/>
      <c r="M16" s="43"/>
      <c r="N16" s="44"/>
      <c r="O16" s="43"/>
    </row>
    <row r="17" spans="1:15" s="41" customFormat="1" ht="19.5" customHeight="1" hidden="1">
      <c r="A17" s="58" t="s">
        <v>420</v>
      </c>
      <c r="B17" s="475" t="s">
        <v>462</v>
      </c>
      <c r="C17" s="475"/>
      <c r="D17" s="475"/>
      <c r="E17" s="475"/>
      <c r="F17" s="475"/>
      <c r="G17" s="475"/>
      <c r="H17" s="475"/>
      <c r="I17" s="475"/>
      <c r="J17" s="475"/>
      <c r="K17" s="475"/>
      <c r="L17" s="475"/>
      <c r="M17" s="43"/>
      <c r="N17" s="44"/>
      <c r="O17" s="43"/>
    </row>
    <row r="18" spans="1:15" s="45" customFormat="1" ht="19.5" customHeight="1" hidden="1">
      <c r="A18" s="59"/>
      <c r="B18" s="507" t="s">
        <v>463</v>
      </c>
      <c r="C18" s="468"/>
      <c r="D18" s="468"/>
      <c r="E18" s="468"/>
      <c r="F18" s="468"/>
      <c r="G18" s="468"/>
      <c r="H18" s="468"/>
      <c r="I18" s="468"/>
      <c r="J18" s="468"/>
      <c r="K18" s="468"/>
      <c r="L18" s="468"/>
      <c r="M18" s="47"/>
      <c r="N18" s="48"/>
      <c r="O18" s="47"/>
    </row>
    <row r="19" spans="1:15" s="45" customFormat="1" ht="39.75" customHeight="1" hidden="1">
      <c r="A19" s="59"/>
      <c r="B19" s="470" t="s">
        <v>666</v>
      </c>
      <c r="C19" s="470"/>
      <c r="D19" s="470"/>
      <c r="E19" s="470"/>
      <c r="F19" s="470"/>
      <c r="G19" s="470"/>
      <c r="H19" s="470"/>
      <c r="I19" s="470"/>
      <c r="J19" s="470"/>
      <c r="K19" s="470"/>
      <c r="L19" s="470"/>
      <c r="M19" s="47"/>
      <c r="N19" s="48"/>
      <c r="O19" s="47"/>
    </row>
    <row r="20" spans="1:15" s="41" customFormat="1" ht="12.75">
      <c r="A20" s="60"/>
      <c r="B20" s="468"/>
      <c r="C20" s="468"/>
      <c r="D20" s="468"/>
      <c r="E20" s="468"/>
      <c r="F20" s="468"/>
      <c r="G20" s="468"/>
      <c r="H20" s="468"/>
      <c r="I20" s="468"/>
      <c r="J20" s="468"/>
      <c r="L20" s="42"/>
      <c r="M20" s="43"/>
      <c r="N20" s="44"/>
      <c r="O20" s="43"/>
    </row>
    <row r="21" spans="1:15" s="41" customFormat="1" ht="21.75" customHeight="1">
      <c r="A21" s="40" t="s">
        <v>449</v>
      </c>
      <c r="B21" s="469" t="s">
        <v>464</v>
      </c>
      <c r="C21" s="469"/>
      <c r="D21" s="469"/>
      <c r="E21" s="469"/>
      <c r="F21" s="469"/>
      <c r="G21" s="469"/>
      <c r="H21" s="469"/>
      <c r="I21" s="469"/>
      <c r="J21" s="469"/>
      <c r="L21" s="42"/>
      <c r="M21" s="43"/>
      <c r="N21" s="44"/>
      <c r="O21" s="43"/>
    </row>
    <row r="22" spans="1:15" s="41" customFormat="1" ht="19.5" customHeight="1">
      <c r="A22" s="40" t="s">
        <v>18</v>
      </c>
      <c r="B22" s="475" t="s">
        <v>466</v>
      </c>
      <c r="C22" s="475"/>
      <c r="D22" s="475"/>
      <c r="E22" s="475"/>
      <c r="F22" s="475"/>
      <c r="G22" s="475"/>
      <c r="H22" s="475"/>
      <c r="I22" s="475"/>
      <c r="J22" s="475"/>
      <c r="K22" s="475"/>
      <c r="L22" s="475"/>
      <c r="M22" s="43"/>
      <c r="N22" s="44"/>
      <c r="O22" s="43"/>
    </row>
    <row r="23" spans="1:15" s="41" customFormat="1" ht="18.75" customHeight="1">
      <c r="A23" s="60"/>
      <c r="B23" s="477" t="s">
        <v>465</v>
      </c>
      <c r="C23" s="477"/>
      <c r="D23" s="477"/>
      <c r="E23" s="477"/>
      <c r="F23" s="477"/>
      <c r="G23" s="477"/>
      <c r="H23" s="477"/>
      <c r="I23" s="477"/>
      <c r="J23" s="477"/>
      <c r="K23" s="477"/>
      <c r="L23" s="477"/>
      <c r="M23" s="43"/>
      <c r="N23" s="44"/>
      <c r="O23" s="43"/>
    </row>
    <row r="24" spans="1:15" s="41" customFormat="1" ht="18.75" customHeight="1">
      <c r="A24" s="40" t="s">
        <v>53</v>
      </c>
      <c r="B24" s="469" t="s">
        <v>467</v>
      </c>
      <c r="C24" s="468"/>
      <c r="D24" s="468"/>
      <c r="E24" s="468"/>
      <c r="F24" s="468"/>
      <c r="G24" s="468"/>
      <c r="H24" s="468"/>
      <c r="I24" s="468"/>
      <c r="J24" s="468"/>
      <c r="L24" s="42"/>
      <c r="M24" s="43"/>
      <c r="N24" s="44"/>
      <c r="O24" s="43"/>
    </row>
    <row r="25" spans="1:15" s="41" customFormat="1" ht="18.75" customHeight="1">
      <c r="A25" s="60"/>
      <c r="B25" s="468" t="s">
        <v>468</v>
      </c>
      <c r="C25" s="468"/>
      <c r="D25" s="468"/>
      <c r="E25" s="468"/>
      <c r="F25" s="468"/>
      <c r="G25" s="468"/>
      <c r="H25" s="468"/>
      <c r="I25" s="468"/>
      <c r="J25" s="468"/>
      <c r="L25" s="42"/>
      <c r="M25" s="43"/>
      <c r="N25" s="44"/>
      <c r="O25" s="43"/>
    </row>
    <row r="26" spans="1:15" s="41" customFormat="1" ht="12.75">
      <c r="A26" s="60"/>
      <c r="B26" s="215"/>
      <c r="C26" s="215"/>
      <c r="D26" s="215"/>
      <c r="E26" s="215"/>
      <c r="F26" s="215"/>
      <c r="G26" s="215"/>
      <c r="H26" s="215"/>
      <c r="I26" s="215"/>
      <c r="J26" s="215"/>
      <c r="L26" s="42"/>
      <c r="M26" s="43"/>
      <c r="N26" s="44"/>
      <c r="O26" s="43"/>
    </row>
    <row r="27" spans="1:15" s="41" customFormat="1" ht="21.75" customHeight="1">
      <c r="A27" s="40" t="s">
        <v>450</v>
      </c>
      <c r="B27" s="469" t="s">
        <v>469</v>
      </c>
      <c r="C27" s="469"/>
      <c r="D27" s="469"/>
      <c r="E27" s="469"/>
      <c r="F27" s="469"/>
      <c r="G27" s="469"/>
      <c r="H27" s="469"/>
      <c r="I27" s="469"/>
      <c r="J27" s="469"/>
      <c r="L27" s="42"/>
      <c r="M27" s="43"/>
      <c r="N27" s="44"/>
      <c r="O27" s="43"/>
    </row>
    <row r="28" spans="1:15" s="41" customFormat="1" ht="19.5" customHeight="1">
      <c r="A28" s="40" t="s">
        <v>18</v>
      </c>
      <c r="B28" s="469" t="s">
        <v>470</v>
      </c>
      <c r="C28" s="469"/>
      <c r="D28" s="469"/>
      <c r="E28" s="469"/>
      <c r="F28" s="469"/>
      <c r="G28" s="469"/>
      <c r="H28" s="469"/>
      <c r="I28" s="469"/>
      <c r="J28" s="469"/>
      <c r="K28" s="469"/>
      <c r="L28" s="469"/>
      <c r="M28" s="43"/>
      <c r="N28" s="44"/>
      <c r="O28" s="43"/>
    </row>
    <row r="29" spans="1:15" s="41" customFormat="1" ht="43.5" customHeight="1">
      <c r="A29" s="60"/>
      <c r="B29" s="470" t="s">
        <v>471</v>
      </c>
      <c r="C29" s="470"/>
      <c r="D29" s="470"/>
      <c r="E29" s="470"/>
      <c r="F29" s="470"/>
      <c r="G29" s="470"/>
      <c r="H29" s="470"/>
      <c r="I29" s="470"/>
      <c r="J29" s="470"/>
      <c r="K29" s="470"/>
      <c r="L29" s="470"/>
      <c r="M29" s="43"/>
      <c r="N29" s="44"/>
      <c r="O29" s="43"/>
    </row>
    <row r="30" spans="1:15" s="41" customFormat="1" ht="19.5" customHeight="1">
      <c r="A30" s="40" t="s">
        <v>53</v>
      </c>
      <c r="B30" s="469" t="s">
        <v>472</v>
      </c>
      <c r="C30" s="469"/>
      <c r="D30" s="469"/>
      <c r="E30" s="469"/>
      <c r="F30" s="469"/>
      <c r="G30" s="469"/>
      <c r="H30" s="469"/>
      <c r="I30" s="469"/>
      <c r="J30" s="469"/>
      <c r="K30" s="469"/>
      <c r="L30" s="469"/>
      <c r="M30" s="43"/>
      <c r="N30" s="44"/>
      <c r="O30" s="43"/>
    </row>
    <row r="31" spans="1:15" s="41" customFormat="1" ht="29.25" customHeight="1">
      <c r="A31" s="60"/>
      <c r="B31" s="470" t="s">
        <v>473</v>
      </c>
      <c r="C31" s="470"/>
      <c r="D31" s="470"/>
      <c r="E31" s="470"/>
      <c r="F31" s="470"/>
      <c r="G31" s="470"/>
      <c r="H31" s="470"/>
      <c r="I31" s="470"/>
      <c r="J31" s="470"/>
      <c r="K31" s="470"/>
      <c r="L31" s="470"/>
      <c r="M31" s="43"/>
      <c r="N31" s="44"/>
      <c r="O31" s="43"/>
    </row>
    <row r="32" spans="1:15" s="41" customFormat="1" ht="25.5" customHeight="1">
      <c r="A32" s="60"/>
      <c r="B32" s="61" t="s">
        <v>434</v>
      </c>
      <c r="C32" s="468" t="s">
        <v>474</v>
      </c>
      <c r="D32" s="468"/>
      <c r="E32" s="468"/>
      <c r="F32" s="468"/>
      <c r="G32" s="468"/>
      <c r="H32" s="468"/>
      <c r="I32" s="468"/>
      <c r="J32" s="468"/>
      <c r="K32" s="468"/>
      <c r="L32" s="468"/>
      <c r="M32" s="43"/>
      <c r="N32" s="44"/>
      <c r="O32" s="43"/>
    </row>
    <row r="33" spans="1:15" s="41" customFormat="1" ht="25.5" customHeight="1">
      <c r="A33" s="60"/>
      <c r="B33" s="61" t="s">
        <v>434</v>
      </c>
      <c r="C33" s="468" t="s">
        <v>475</v>
      </c>
      <c r="D33" s="468"/>
      <c r="E33" s="468"/>
      <c r="F33" s="468"/>
      <c r="G33" s="468"/>
      <c r="H33" s="468"/>
      <c r="I33" s="468"/>
      <c r="J33" s="468"/>
      <c r="K33" s="468"/>
      <c r="L33" s="468"/>
      <c r="M33" s="43"/>
      <c r="N33" s="44"/>
      <c r="O33" s="43"/>
    </row>
    <row r="34" spans="1:15" s="41" customFormat="1" ht="25.5" customHeight="1">
      <c r="A34" s="60"/>
      <c r="B34" s="61" t="s">
        <v>434</v>
      </c>
      <c r="C34" s="468" t="s">
        <v>476</v>
      </c>
      <c r="D34" s="468"/>
      <c r="E34" s="468"/>
      <c r="F34" s="468"/>
      <c r="G34" s="468"/>
      <c r="H34" s="468"/>
      <c r="I34" s="468"/>
      <c r="J34" s="468"/>
      <c r="K34" s="468"/>
      <c r="L34" s="468"/>
      <c r="M34" s="43"/>
      <c r="N34" s="44"/>
      <c r="O34" s="43"/>
    </row>
    <row r="35" spans="1:15" s="41" customFormat="1" ht="25.5" customHeight="1">
      <c r="A35" s="60"/>
      <c r="B35" s="61" t="s">
        <v>434</v>
      </c>
      <c r="C35" s="468" t="s">
        <v>477</v>
      </c>
      <c r="D35" s="468"/>
      <c r="E35" s="468"/>
      <c r="F35" s="468"/>
      <c r="G35" s="468"/>
      <c r="H35" s="468"/>
      <c r="I35" s="468"/>
      <c r="J35" s="468"/>
      <c r="K35" s="468"/>
      <c r="L35" s="468"/>
      <c r="M35" s="43"/>
      <c r="N35" s="44"/>
      <c r="O35" s="43"/>
    </row>
    <row r="36" spans="1:15" s="41" customFormat="1" ht="25.5" customHeight="1">
      <c r="A36" s="60"/>
      <c r="B36" s="61" t="s">
        <v>434</v>
      </c>
      <c r="C36" s="468" t="s">
        <v>478</v>
      </c>
      <c r="D36" s="468"/>
      <c r="E36" s="468"/>
      <c r="F36" s="468"/>
      <c r="G36" s="468"/>
      <c r="H36" s="468"/>
      <c r="I36" s="468"/>
      <c r="J36" s="468"/>
      <c r="K36" s="468"/>
      <c r="L36" s="468"/>
      <c r="M36" s="43"/>
      <c r="N36" s="44"/>
      <c r="O36" s="43"/>
    </row>
    <row r="37" spans="1:15" s="41" customFormat="1" ht="66.75" customHeight="1">
      <c r="A37" s="60"/>
      <c r="B37" s="468" t="s">
        <v>479</v>
      </c>
      <c r="C37" s="468"/>
      <c r="D37" s="468"/>
      <c r="E37" s="468"/>
      <c r="F37" s="468"/>
      <c r="G37" s="468"/>
      <c r="H37" s="468"/>
      <c r="I37" s="468"/>
      <c r="J37" s="468"/>
      <c r="K37" s="468"/>
      <c r="L37" s="468"/>
      <c r="M37" s="43"/>
      <c r="N37" s="44"/>
      <c r="O37" s="43"/>
    </row>
    <row r="38" spans="1:15" s="41" customFormat="1" ht="19.5" customHeight="1">
      <c r="A38" s="40" t="s">
        <v>418</v>
      </c>
      <c r="B38" s="475" t="s">
        <v>480</v>
      </c>
      <c r="C38" s="475"/>
      <c r="D38" s="475"/>
      <c r="E38" s="475"/>
      <c r="F38" s="475"/>
      <c r="G38" s="475"/>
      <c r="H38" s="475"/>
      <c r="I38" s="475"/>
      <c r="J38" s="475"/>
      <c r="K38" s="475"/>
      <c r="L38" s="475"/>
      <c r="M38" s="43"/>
      <c r="N38" s="44"/>
      <c r="O38" s="43"/>
    </row>
    <row r="39" spans="1:15" s="41" customFormat="1" ht="19.5" customHeight="1">
      <c r="A39" s="60"/>
      <c r="B39" s="477" t="s">
        <v>481</v>
      </c>
      <c r="C39" s="477"/>
      <c r="D39" s="477"/>
      <c r="E39" s="477"/>
      <c r="F39" s="477"/>
      <c r="G39" s="477"/>
      <c r="H39" s="477"/>
      <c r="I39" s="477"/>
      <c r="J39" s="477"/>
      <c r="K39" s="477"/>
      <c r="L39" s="477"/>
      <c r="M39" s="43"/>
      <c r="N39" s="44"/>
      <c r="O39" s="43"/>
    </row>
    <row r="40" spans="1:15" s="41" customFormat="1" ht="12.75">
      <c r="A40" s="62" t="s">
        <v>842</v>
      </c>
      <c r="B40" s="63"/>
      <c r="C40" s="63"/>
      <c r="D40" s="63"/>
      <c r="E40" s="63"/>
      <c r="F40" s="63"/>
      <c r="G40" s="63"/>
      <c r="H40" s="63"/>
      <c r="I40" s="63"/>
      <c r="J40" s="63"/>
      <c r="K40" s="63"/>
      <c r="L40" s="63"/>
      <c r="M40" s="43"/>
      <c r="N40" s="44"/>
      <c r="O40" s="43"/>
    </row>
    <row r="41" spans="1:15" s="41" customFormat="1" ht="12.75">
      <c r="A41" s="64" t="s">
        <v>852</v>
      </c>
      <c r="B41" s="35"/>
      <c r="C41" s="35"/>
      <c r="D41" s="35"/>
      <c r="E41" s="35"/>
      <c r="F41" s="35"/>
      <c r="G41" s="35"/>
      <c r="H41" s="35"/>
      <c r="I41" s="35"/>
      <c r="J41" s="36"/>
      <c r="K41" s="36"/>
      <c r="L41" s="35"/>
      <c r="M41" s="43"/>
      <c r="N41" s="44"/>
      <c r="O41" s="43"/>
    </row>
    <row r="42" spans="1:15" s="41" customFormat="1" ht="21.75" customHeight="1">
      <c r="A42" s="65"/>
      <c r="B42" s="34"/>
      <c r="C42" s="34"/>
      <c r="D42" s="34"/>
      <c r="E42" s="34"/>
      <c r="F42" s="34"/>
      <c r="G42" s="34"/>
      <c r="H42" s="34"/>
      <c r="I42" s="34"/>
      <c r="J42" s="66"/>
      <c r="K42" s="66"/>
      <c r="L42" s="34"/>
      <c r="M42" s="43"/>
      <c r="N42" s="44"/>
      <c r="O42" s="43"/>
    </row>
    <row r="43" spans="1:15" s="41" customFormat="1" ht="21.75" customHeight="1">
      <c r="A43" s="40" t="s">
        <v>451</v>
      </c>
      <c r="B43" s="475" t="s">
        <v>482</v>
      </c>
      <c r="C43" s="475"/>
      <c r="D43" s="475"/>
      <c r="E43" s="475"/>
      <c r="F43" s="475"/>
      <c r="G43" s="475"/>
      <c r="H43" s="475"/>
      <c r="I43" s="475"/>
      <c r="J43" s="475"/>
      <c r="K43" s="475"/>
      <c r="L43" s="475"/>
      <c r="M43" s="43"/>
      <c r="N43" s="44"/>
      <c r="O43" s="43"/>
    </row>
    <row r="44" spans="1:15" s="45" customFormat="1" ht="21.75" customHeight="1">
      <c r="A44" s="40" t="s">
        <v>18</v>
      </c>
      <c r="B44" s="475" t="s">
        <v>483</v>
      </c>
      <c r="C44" s="475"/>
      <c r="D44" s="475"/>
      <c r="E44" s="475"/>
      <c r="F44" s="475"/>
      <c r="G44" s="475"/>
      <c r="H44" s="475"/>
      <c r="I44" s="475"/>
      <c r="J44" s="475"/>
      <c r="K44" s="475"/>
      <c r="L44" s="475"/>
      <c r="M44" s="47"/>
      <c r="N44" s="48"/>
      <c r="O44" s="47"/>
    </row>
    <row r="45" spans="1:15" s="41" customFormat="1" ht="53.25" customHeight="1">
      <c r="A45" s="60"/>
      <c r="B45" s="468" t="s">
        <v>484</v>
      </c>
      <c r="C45" s="468"/>
      <c r="D45" s="468"/>
      <c r="E45" s="468"/>
      <c r="F45" s="468"/>
      <c r="G45" s="468"/>
      <c r="H45" s="468"/>
      <c r="I45" s="468"/>
      <c r="J45" s="468"/>
      <c r="K45" s="468"/>
      <c r="L45" s="468"/>
      <c r="M45" s="43"/>
      <c r="N45" s="44"/>
      <c r="O45" s="43"/>
    </row>
    <row r="46" spans="1:15" s="41" customFormat="1" ht="17.25" customHeight="1">
      <c r="A46" s="40" t="s">
        <v>53</v>
      </c>
      <c r="B46" s="469" t="s">
        <v>485</v>
      </c>
      <c r="C46" s="469"/>
      <c r="D46" s="469"/>
      <c r="E46" s="469"/>
      <c r="F46" s="469"/>
      <c r="G46" s="469"/>
      <c r="H46" s="469"/>
      <c r="I46" s="469"/>
      <c r="J46" s="469"/>
      <c r="L46" s="42"/>
      <c r="M46" s="43"/>
      <c r="N46" s="44"/>
      <c r="O46" s="43"/>
    </row>
    <row r="47" spans="1:15" s="41" customFormat="1" ht="29.25" customHeight="1">
      <c r="A47" s="60"/>
      <c r="B47" s="468" t="s">
        <v>486</v>
      </c>
      <c r="C47" s="468"/>
      <c r="D47" s="468"/>
      <c r="E47" s="468"/>
      <c r="F47" s="468"/>
      <c r="G47" s="468"/>
      <c r="H47" s="468"/>
      <c r="I47" s="468"/>
      <c r="J47" s="468"/>
      <c r="K47" s="468"/>
      <c r="L47" s="468"/>
      <c r="M47" s="43"/>
      <c r="N47" s="44"/>
      <c r="O47" s="43"/>
    </row>
    <row r="48" spans="1:15" s="41" customFormat="1" ht="39.75" customHeight="1">
      <c r="A48" s="60"/>
      <c r="B48" s="468" t="s">
        <v>487</v>
      </c>
      <c r="C48" s="468"/>
      <c r="D48" s="468"/>
      <c r="E48" s="468"/>
      <c r="F48" s="468"/>
      <c r="G48" s="468"/>
      <c r="H48" s="468"/>
      <c r="I48" s="468"/>
      <c r="J48" s="468"/>
      <c r="K48" s="468"/>
      <c r="L48" s="468"/>
      <c r="M48" s="43"/>
      <c r="N48" s="44"/>
      <c r="O48" s="43"/>
    </row>
    <row r="49" spans="1:15" s="45" customFormat="1" ht="24.75" customHeight="1">
      <c r="A49" s="40" t="s">
        <v>418</v>
      </c>
      <c r="B49" s="469" t="s">
        <v>488</v>
      </c>
      <c r="C49" s="469"/>
      <c r="D49" s="469"/>
      <c r="E49" s="469"/>
      <c r="F49" s="469"/>
      <c r="G49" s="469"/>
      <c r="H49" s="469"/>
      <c r="I49" s="469"/>
      <c r="J49" s="469"/>
      <c r="L49" s="46"/>
      <c r="M49" s="47"/>
      <c r="N49" s="48"/>
      <c r="O49" s="47"/>
    </row>
    <row r="50" spans="1:15" s="41" customFormat="1" ht="29.25" customHeight="1">
      <c r="A50" s="67"/>
      <c r="B50" s="468" t="s">
        <v>489</v>
      </c>
      <c r="C50" s="468"/>
      <c r="D50" s="468"/>
      <c r="E50" s="468"/>
      <c r="F50" s="468"/>
      <c r="G50" s="468"/>
      <c r="H50" s="468"/>
      <c r="I50" s="468"/>
      <c r="J50" s="468"/>
      <c r="K50" s="468"/>
      <c r="L50" s="468"/>
      <c r="M50" s="43"/>
      <c r="N50" s="44"/>
      <c r="O50" s="43"/>
    </row>
    <row r="51" spans="1:15" s="41" customFormat="1" ht="19.5" customHeight="1">
      <c r="A51" s="67"/>
      <c r="B51" s="468" t="s">
        <v>490</v>
      </c>
      <c r="C51" s="468"/>
      <c r="D51" s="468"/>
      <c r="E51" s="468"/>
      <c r="F51" s="468"/>
      <c r="G51" s="468"/>
      <c r="H51" s="468"/>
      <c r="I51" s="468"/>
      <c r="J51" s="468"/>
      <c r="K51" s="468"/>
      <c r="L51" s="468"/>
      <c r="M51" s="43"/>
      <c r="N51" s="44"/>
      <c r="O51" s="43"/>
    </row>
    <row r="52" spans="1:15" s="41" customFormat="1" ht="19.5" customHeight="1">
      <c r="A52" s="60"/>
      <c r="B52" s="471" t="s">
        <v>491</v>
      </c>
      <c r="C52" s="472"/>
      <c r="D52" s="472"/>
      <c r="E52" s="472"/>
      <c r="F52" s="472"/>
      <c r="G52" s="68"/>
      <c r="H52" s="69" t="s">
        <v>492</v>
      </c>
      <c r="I52" s="70"/>
      <c r="L52" s="42"/>
      <c r="M52" s="43"/>
      <c r="N52" s="44"/>
      <c r="O52" s="43"/>
    </row>
    <row r="53" spans="1:15" s="41" customFormat="1" ht="15" customHeight="1">
      <c r="A53" s="60"/>
      <c r="B53" s="473" t="s">
        <v>493</v>
      </c>
      <c r="C53" s="474"/>
      <c r="D53" s="474"/>
      <c r="E53" s="474"/>
      <c r="F53" s="474"/>
      <c r="G53" s="71"/>
      <c r="H53" s="72" t="s">
        <v>494</v>
      </c>
      <c r="I53" s="73"/>
      <c r="L53" s="74"/>
      <c r="M53" s="43"/>
      <c r="N53" s="44"/>
      <c r="O53" s="43"/>
    </row>
    <row r="54" spans="1:15" s="41" customFormat="1" ht="15" customHeight="1">
      <c r="A54" s="60"/>
      <c r="B54" s="473" t="s">
        <v>495</v>
      </c>
      <c r="C54" s="474"/>
      <c r="D54" s="474"/>
      <c r="E54" s="474"/>
      <c r="F54" s="474"/>
      <c r="G54" s="71"/>
      <c r="H54" s="72" t="s">
        <v>494</v>
      </c>
      <c r="I54" s="73"/>
      <c r="L54" s="74"/>
      <c r="M54" s="43"/>
      <c r="N54" s="44"/>
      <c r="O54" s="43"/>
    </row>
    <row r="55" spans="1:15" s="41" customFormat="1" ht="15" customHeight="1">
      <c r="A55" s="60"/>
      <c r="B55" s="473" t="s">
        <v>496</v>
      </c>
      <c r="C55" s="474"/>
      <c r="D55" s="474"/>
      <c r="E55" s="474"/>
      <c r="F55" s="474"/>
      <c r="G55" s="71"/>
      <c r="H55" s="72" t="s">
        <v>498</v>
      </c>
      <c r="I55" s="73"/>
      <c r="L55" s="74"/>
      <c r="M55" s="43"/>
      <c r="N55" s="44"/>
      <c r="O55" s="43"/>
    </row>
    <row r="56" spans="1:15" s="41" customFormat="1" ht="15" customHeight="1">
      <c r="A56" s="60"/>
      <c r="B56" s="484" t="s">
        <v>497</v>
      </c>
      <c r="C56" s="485"/>
      <c r="D56" s="485"/>
      <c r="E56" s="485"/>
      <c r="F56" s="485"/>
      <c r="G56" s="75"/>
      <c r="H56" s="76" t="s">
        <v>499</v>
      </c>
      <c r="I56" s="73"/>
      <c r="L56" s="74"/>
      <c r="M56" s="43"/>
      <c r="N56" s="44"/>
      <c r="O56" s="43"/>
    </row>
    <row r="57" spans="1:15" s="41" customFormat="1" ht="12.75">
      <c r="A57" s="67"/>
      <c r="B57" s="215"/>
      <c r="C57" s="215"/>
      <c r="D57" s="215"/>
      <c r="E57" s="215"/>
      <c r="F57" s="215"/>
      <c r="G57" s="215"/>
      <c r="H57" s="215"/>
      <c r="I57" s="215"/>
      <c r="J57" s="215"/>
      <c r="L57" s="74"/>
      <c r="M57" s="43"/>
      <c r="N57" s="44"/>
      <c r="O57" s="43"/>
    </row>
    <row r="58" spans="1:15" s="41" customFormat="1" ht="18.75" customHeight="1">
      <c r="A58" s="77" t="s">
        <v>422</v>
      </c>
      <c r="B58" s="469" t="s">
        <v>500</v>
      </c>
      <c r="C58" s="469"/>
      <c r="D58" s="469"/>
      <c r="E58" s="469"/>
      <c r="F58" s="469"/>
      <c r="G58" s="469"/>
      <c r="H58" s="469"/>
      <c r="I58" s="469"/>
      <c r="J58" s="469"/>
      <c r="L58" s="74"/>
      <c r="M58" s="43"/>
      <c r="N58" s="44"/>
      <c r="O58" s="43"/>
    </row>
    <row r="59" spans="1:15" s="41" customFormat="1" ht="56.25" customHeight="1">
      <c r="A59" s="78"/>
      <c r="B59" s="468" t="s">
        <v>505</v>
      </c>
      <c r="C59" s="468"/>
      <c r="D59" s="468"/>
      <c r="E59" s="468"/>
      <c r="F59" s="468"/>
      <c r="G59" s="468"/>
      <c r="H59" s="468"/>
      <c r="I59" s="468"/>
      <c r="J59" s="468"/>
      <c r="K59" s="468"/>
      <c r="L59" s="468"/>
      <c r="M59" s="43"/>
      <c r="N59" s="44"/>
      <c r="O59" s="43"/>
    </row>
    <row r="60" spans="1:15" s="41" customFormat="1" ht="28.5" customHeight="1">
      <c r="A60" s="78"/>
      <c r="B60" s="468" t="s">
        <v>501</v>
      </c>
      <c r="C60" s="468"/>
      <c r="D60" s="468"/>
      <c r="E60" s="468"/>
      <c r="F60" s="468"/>
      <c r="G60" s="468"/>
      <c r="H60" s="468"/>
      <c r="I60" s="468"/>
      <c r="J60" s="468"/>
      <c r="K60" s="468"/>
      <c r="L60" s="468"/>
      <c r="M60" s="43"/>
      <c r="N60" s="44"/>
      <c r="O60" s="43"/>
    </row>
    <row r="61" spans="1:15" s="41" customFormat="1" ht="39.75" customHeight="1">
      <c r="A61" s="78"/>
      <c r="B61" s="468" t="s">
        <v>502</v>
      </c>
      <c r="C61" s="468"/>
      <c r="D61" s="468"/>
      <c r="E61" s="468"/>
      <c r="F61" s="468"/>
      <c r="G61" s="468"/>
      <c r="H61" s="468"/>
      <c r="I61" s="468"/>
      <c r="J61" s="468"/>
      <c r="K61" s="468"/>
      <c r="L61" s="468"/>
      <c r="M61" s="43"/>
      <c r="N61" s="44"/>
      <c r="O61" s="43"/>
    </row>
    <row r="62" spans="1:15" s="41" customFormat="1" ht="18.75" customHeight="1">
      <c r="A62" s="77" t="s">
        <v>420</v>
      </c>
      <c r="B62" s="469" t="s">
        <v>503</v>
      </c>
      <c r="C62" s="469"/>
      <c r="D62" s="469"/>
      <c r="E62" s="469"/>
      <c r="F62" s="469"/>
      <c r="G62" s="469"/>
      <c r="H62" s="469"/>
      <c r="I62" s="469"/>
      <c r="J62" s="469"/>
      <c r="L62" s="74"/>
      <c r="M62" s="43"/>
      <c r="N62" s="44"/>
      <c r="O62" s="43"/>
    </row>
    <row r="63" spans="1:15" s="41" customFormat="1" ht="19.5" customHeight="1">
      <c r="A63" s="78"/>
      <c r="B63" s="468" t="s">
        <v>504</v>
      </c>
      <c r="C63" s="468"/>
      <c r="D63" s="468"/>
      <c r="E63" s="468"/>
      <c r="F63" s="468"/>
      <c r="G63" s="468"/>
      <c r="H63" s="468"/>
      <c r="I63" s="468"/>
      <c r="J63" s="468"/>
      <c r="K63" s="468"/>
      <c r="L63" s="468"/>
      <c r="M63" s="43"/>
      <c r="N63" s="44"/>
      <c r="O63" s="43"/>
    </row>
    <row r="64" spans="1:15" s="41" customFormat="1" ht="27" customHeight="1">
      <c r="A64" s="78"/>
      <c r="B64" s="61" t="s">
        <v>434</v>
      </c>
      <c r="C64" s="468" t="s">
        <v>506</v>
      </c>
      <c r="D64" s="468"/>
      <c r="E64" s="468"/>
      <c r="F64" s="468"/>
      <c r="G64" s="468"/>
      <c r="H64" s="468"/>
      <c r="I64" s="468"/>
      <c r="J64" s="468"/>
      <c r="K64" s="468"/>
      <c r="L64" s="468"/>
      <c r="M64" s="43"/>
      <c r="N64" s="44"/>
      <c r="O64" s="43"/>
    </row>
    <row r="65" spans="1:15" s="41" customFormat="1" ht="19.5" customHeight="1">
      <c r="A65" s="78"/>
      <c r="B65" s="61" t="s">
        <v>434</v>
      </c>
      <c r="C65" s="468" t="s">
        <v>507</v>
      </c>
      <c r="D65" s="468"/>
      <c r="E65" s="468"/>
      <c r="F65" s="468"/>
      <c r="G65" s="468"/>
      <c r="H65" s="468"/>
      <c r="I65" s="468"/>
      <c r="J65" s="468"/>
      <c r="K65" s="468"/>
      <c r="L65" s="468"/>
      <c r="M65" s="43"/>
      <c r="N65" s="44"/>
      <c r="O65" s="43"/>
    </row>
    <row r="66" spans="1:15" s="41" customFormat="1" ht="19.5" customHeight="1">
      <c r="A66" s="78"/>
      <c r="B66" s="61" t="s">
        <v>434</v>
      </c>
      <c r="C66" s="468" t="s">
        <v>508</v>
      </c>
      <c r="D66" s="468"/>
      <c r="E66" s="468"/>
      <c r="F66" s="468"/>
      <c r="G66" s="468"/>
      <c r="H66" s="468"/>
      <c r="I66" s="468"/>
      <c r="J66" s="468"/>
      <c r="K66" s="468"/>
      <c r="L66" s="468"/>
      <c r="M66" s="43"/>
      <c r="N66" s="44"/>
      <c r="O66" s="43"/>
    </row>
    <row r="67" spans="1:15" s="41" customFormat="1" ht="21" customHeight="1">
      <c r="A67" s="40" t="s">
        <v>424</v>
      </c>
      <c r="B67" s="469" t="s">
        <v>509</v>
      </c>
      <c r="C67" s="469"/>
      <c r="D67" s="469"/>
      <c r="E67" s="469"/>
      <c r="F67" s="469"/>
      <c r="G67" s="469"/>
      <c r="H67" s="469"/>
      <c r="I67" s="469"/>
      <c r="J67" s="469"/>
      <c r="L67" s="42"/>
      <c r="M67" s="43"/>
      <c r="N67" s="44"/>
      <c r="O67" s="43"/>
    </row>
    <row r="68" spans="1:15" s="41" customFormat="1" ht="33" customHeight="1">
      <c r="A68" s="60"/>
      <c r="B68" s="468" t="s">
        <v>510</v>
      </c>
      <c r="C68" s="468"/>
      <c r="D68" s="468"/>
      <c r="E68" s="468"/>
      <c r="F68" s="468"/>
      <c r="G68" s="468"/>
      <c r="H68" s="468"/>
      <c r="I68" s="468"/>
      <c r="J68" s="468"/>
      <c r="K68" s="468"/>
      <c r="L68" s="468"/>
      <c r="M68" s="43"/>
      <c r="N68" s="44"/>
      <c r="O68" s="43"/>
    </row>
    <row r="69" spans="1:15" s="45" customFormat="1" ht="18.75" customHeight="1">
      <c r="A69" s="77">
        <v>7</v>
      </c>
      <c r="B69" s="469" t="s">
        <v>511</v>
      </c>
      <c r="C69" s="469"/>
      <c r="D69" s="469"/>
      <c r="E69" s="469"/>
      <c r="F69" s="469"/>
      <c r="G69" s="469"/>
      <c r="H69" s="469"/>
      <c r="I69" s="469"/>
      <c r="J69" s="469"/>
      <c r="L69" s="79"/>
      <c r="M69" s="47"/>
      <c r="N69" s="48"/>
      <c r="O69" s="47"/>
    </row>
    <row r="70" spans="1:15" s="41" customFormat="1" ht="30" customHeight="1">
      <c r="A70" s="67"/>
      <c r="B70" s="468" t="s">
        <v>512</v>
      </c>
      <c r="C70" s="468"/>
      <c r="D70" s="468"/>
      <c r="E70" s="468"/>
      <c r="F70" s="468"/>
      <c r="G70" s="468"/>
      <c r="H70" s="468"/>
      <c r="I70" s="468"/>
      <c r="J70" s="468"/>
      <c r="K70" s="468"/>
      <c r="L70" s="468"/>
      <c r="M70" s="43"/>
      <c r="N70" s="44"/>
      <c r="O70" s="43"/>
    </row>
    <row r="71" spans="1:15" s="41" customFormat="1" ht="19.5" customHeight="1">
      <c r="A71" s="67"/>
      <c r="B71" s="61" t="s">
        <v>434</v>
      </c>
      <c r="C71" s="468" t="s">
        <v>513</v>
      </c>
      <c r="D71" s="468"/>
      <c r="E71" s="468"/>
      <c r="F71" s="468"/>
      <c r="G71" s="468"/>
      <c r="H71" s="468"/>
      <c r="I71" s="468"/>
      <c r="J71" s="468"/>
      <c r="K71" s="468"/>
      <c r="L71" s="468"/>
      <c r="M71" s="43"/>
      <c r="N71" s="44"/>
      <c r="O71" s="43"/>
    </row>
    <row r="72" spans="1:15" s="41" customFormat="1" ht="19.5" customHeight="1">
      <c r="A72" s="59"/>
      <c r="B72" s="61" t="s">
        <v>434</v>
      </c>
      <c r="C72" s="468" t="s">
        <v>514</v>
      </c>
      <c r="D72" s="468"/>
      <c r="E72" s="468"/>
      <c r="F72" s="468"/>
      <c r="G72" s="468"/>
      <c r="H72" s="468"/>
      <c r="I72" s="468"/>
      <c r="J72" s="468"/>
      <c r="K72" s="468"/>
      <c r="L72" s="468"/>
      <c r="M72" s="43"/>
      <c r="N72" s="44"/>
      <c r="O72" s="43"/>
    </row>
    <row r="73" spans="1:15" s="41" customFormat="1" ht="19.5" customHeight="1">
      <c r="A73" s="59"/>
      <c r="B73" s="61" t="s">
        <v>434</v>
      </c>
      <c r="C73" s="468" t="s">
        <v>515</v>
      </c>
      <c r="D73" s="468"/>
      <c r="E73" s="468"/>
      <c r="F73" s="468"/>
      <c r="G73" s="468"/>
      <c r="H73" s="468"/>
      <c r="I73" s="468"/>
      <c r="J73" s="468"/>
      <c r="K73" s="468"/>
      <c r="L73" s="468"/>
      <c r="M73" s="43"/>
      <c r="N73" s="44"/>
      <c r="O73" s="43"/>
    </row>
    <row r="74" spans="1:15" s="41" customFormat="1" ht="19.5" customHeight="1">
      <c r="A74" s="59"/>
      <c r="B74" s="61" t="s">
        <v>434</v>
      </c>
      <c r="C74" s="468" t="s">
        <v>516</v>
      </c>
      <c r="D74" s="468"/>
      <c r="E74" s="468"/>
      <c r="F74" s="468"/>
      <c r="G74" s="468"/>
      <c r="H74" s="468"/>
      <c r="I74" s="468"/>
      <c r="J74" s="468"/>
      <c r="K74" s="468"/>
      <c r="L74" s="468"/>
      <c r="M74" s="43"/>
      <c r="N74" s="44"/>
      <c r="O74" s="43"/>
    </row>
    <row r="75" spans="1:15" s="41" customFormat="1" ht="40.5" customHeight="1">
      <c r="A75" s="59"/>
      <c r="B75" s="468" t="s">
        <v>517</v>
      </c>
      <c r="C75" s="468"/>
      <c r="D75" s="468"/>
      <c r="E75" s="468"/>
      <c r="F75" s="468"/>
      <c r="G75" s="468"/>
      <c r="H75" s="468"/>
      <c r="I75" s="468"/>
      <c r="J75" s="468"/>
      <c r="K75" s="468"/>
      <c r="L75" s="468"/>
      <c r="M75" s="43"/>
      <c r="N75" s="44"/>
      <c r="O75" s="43"/>
    </row>
    <row r="76" spans="1:15" s="41" customFormat="1" ht="19.5" customHeight="1">
      <c r="A76" s="40" t="s">
        <v>452</v>
      </c>
      <c r="B76" s="469" t="s">
        <v>518</v>
      </c>
      <c r="C76" s="469"/>
      <c r="D76" s="469"/>
      <c r="E76" s="469"/>
      <c r="F76" s="469"/>
      <c r="G76" s="469"/>
      <c r="H76" s="469"/>
      <c r="I76" s="469"/>
      <c r="J76" s="469"/>
      <c r="L76" s="42"/>
      <c r="M76" s="43"/>
      <c r="N76" s="44"/>
      <c r="O76" s="43"/>
    </row>
    <row r="77" spans="1:15" s="41" customFormat="1" ht="19.5" customHeight="1">
      <c r="A77" s="78"/>
      <c r="B77" s="468" t="s">
        <v>519</v>
      </c>
      <c r="C77" s="468"/>
      <c r="D77" s="468"/>
      <c r="E77" s="468"/>
      <c r="F77" s="468"/>
      <c r="G77" s="468"/>
      <c r="H77" s="468"/>
      <c r="I77" s="468"/>
      <c r="J77" s="468"/>
      <c r="K77" s="468"/>
      <c r="L77" s="468"/>
      <c r="M77" s="43"/>
      <c r="N77" s="44"/>
      <c r="O77" s="43"/>
    </row>
    <row r="78" spans="1:15" s="41" customFormat="1" ht="12.75">
      <c r="A78" s="62" t="s">
        <v>842</v>
      </c>
      <c r="B78" s="63"/>
      <c r="C78" s="63"/>
      <c r="D78" s="63"/>
      <c r="E78" s="63"/>
      <c r="F78" s="63"/>
      <c r="G78" s="63"/>
      <c r="H78" s="63"/>
      <c r="I78" s="63"/>
      <c r="J78" s="63"/>
      <c r="K78" s="63"/>
      <c r="L78" s="63"/>
      <c r="M78" s="43"/>
      <c r="N78" s="44"/>
      <c r="O78" s="43"/>
    </row>
    <row r="79" spans="1:15" s="41" customFormat="1" ht="12.75">
      <c r="A79" s="64" t="s">
        <v>852</v>
      </c>
      <c r="B79" s="35"/>
      <c r="C79" s="35"/>
      <c r="D79" s="35"/>
      <c r="E79" s="35"/>
      <c r="F79" s="35"/>
      <c r="G79" s="35"/>
      <c r="H79" s="35"/>
      <c r="I79" s="35"/>
      <c r="J79" s="36"/>
      <c r="K79" s="36"/>
      <c r="L79" s="35"/>
      <c r="M79" s="43"/>
      <c r="N79" s="44"/>
      <c r="O79" s="43"/>
    </row>
    <row r="80" spans="1:15" s="41" customFormat="1" ht="19.5" customHeight="1">
      <c r="A80" s="78"/>
      <c r="B80" s="215"/>
      <c r="C80" s="215"/>
      <c r="D80" s="215"/>
      <c r="E80" s="215"/>
      <c r="F80" s="215"/>
      <c r="G80" s="215"/>
      <c r="H80" s="215"/>
      <c r="I80" s="215"/>
      <c r="J80" s="215"/>
      <c r="K80" s="215"/>
      <c r="L80" s="215"/>
      <c r="M80" s="43"/>
      <c r="N80" s="44"/>
      <c r="O80" s="43"/>
    </row>
    <row r="81" spans="1:15" s="41" customFormat="1" ht="39.75" customHeight="1">
      <c r="A81" s="78"/>
      <c r="B81" s="468" t="s">
        <v>520</v>
      </c>
      <c r="C81" s="468"/>
      <c r="D81" s="468"/>
      <c r="E81" s="468"/>
      <c r="F81" s="468"/>
      <c r="G81" s="468"/>
      <c r="H81" s="468"/>
      <c r="I81" s="468"/>
      <c r="J81" s="468"/>
      <c r="K81" s="468"/>
      <c r="L81" s="468"/>
      <c r="M81" s="43"/>
      <c r="N81" s="44"/>
      <c r="O81" s="43"/>
    </row>
    <row r="82" spans="1:15" s="41" customFormat="1" ht="41.25" customHeight="1">
      <c r="A82" s="78"/>
      <c r="B82" s="468" t="s">
        <v>521</v>
      </c>
      <c r="C82" s="468"/>
      <c r="D82" s="468"/>
      <c r="E82" s="468"/>
      <c r="F82" s="468"/>
      <c r="G82" s="468"/>
      <c r="H82" s="468"/>
      <c r="I82" s="468"/>
      <c r="J82" s="468"/>
      <c r="K82" s="468"/>
      <c r="L82" s="468"/>
      <c r="M82" s="43"/>
      <c r="N82" s="44"/>
      <c r="O82" s="43"/>
    </row>
    <row r="83" spans="1:15" s="41" customFormat="1" ht="29.25" customHeight="1">
      <c r="A83" s="78"/>
      <c r="B83" s="468" t="s">
        <v>522</v>
      </c>
      <c r="C83" s="468"/>
      <c r="D83" s="468"/>
      <c r="E83" s="468"/>
      <c r="F83" s="468"/>
      <c r="G83" s="468"/>
      <c r="H83" s="468"/>
      <c r="I83" s="468"/>
      <c r="J83" s="468"/>
      <c r="K83" s="468"/>
      <c r="L83" s="468"/>
      <c r="M83" s="43"/>
      <c r="N83" s="44"/>
      <c r="O83" s="43"/>
    </row>
    <row r="84" spans="1:15" s="41" customFormat="1" ht="21" customHeight="1">
      <c r="A84" s="40" t="s">
        <v>453</v>
      </c>
      <c r="B84" s="469" t="s">
        <v>523</v>
      </c>
      <c r="C84" s="469"/>
      <c r="D84" s="469"/>
      <c r="E84" s="469"/>
      <c r="F84" s="469"/>
      <c r="G84" s="469"/>
      <c r="H84" s="469"/>
      <c r="I84" s="469"/>
      <c r="J84" s="469"/>
      <c r="L84" s="42"/>
      <c r="M84" s="43"/>
      <c r="N84" s="44"/>
      <c r="O84" s="43"/>
    </row>
    <row r="85" spans="1:15" s="41" customFormat="1" ht="55.5" customHeight="1">
      <c r="A85" s="60"/>
      <c r="B85" s="468" t="s">
        <v>524</v>
      </c>
      <c r="C85" s="468"/>
      <c r="D85" s="468"/>
      <c r="E85" s="468"/>
      <c r="F85" s="468"/>
      <c r="G85" s="468"/>
      <c r="H85" s="468"/>
      <c r="I85" s="468"/>
      <c r="J85" s="468"/>
      <c r="K85" s="468"/>
      <c r="L85" s="468"/>
      <c r="M85" s="43"/>
      <c r="N85" s="44"/>
      <c r="O85" s="43"/>
    </row>
    <row r="86" spans="1:15" s="41" customFormat="1" ht="19.5" customHeight="1">
      <c r="A86" s="60"/>
      <c r="B86" s="468" t="s">
        <v>525</v>
      </c>
      <c r="C86" s="468"/>
      <c r="D86" s="468"/>
      <c r="E86" s="468"/>
      <c r="F86" s="468"/>
      <c r="G86" s="468"/>
      <c r="H86" s="468"/>
      <c r="I86" s="468"/>
      <c r="J86" s="468"/>
      <c r="K86" s="468"/>
      <c r="L86" s="468"/>
      <c r="M86" s="43"/>
      <c r="N86" s="44"/>
      <c r="O86" s="43"/>
    </row>
    <row r="87" spans="1:15" s="41" customFormat="1" ht="52.5" customHeight="1">
      <c r="A87" s="60"/>
      <c r="B87" s="49"/>
      <c r="C87" s="468" t="s">
        <v>526</v>
      </c>
      <c r="D87" s="468"/>
      <c r="E87" s="468"/>
      <c r="F87" s="468"/>
      <c r="G87" s="468"/>
      <c r="H87" s="468"/>
      <c r="I87" s="468"/>
      <c r="J87" s="468"/>
      <c r="K87" s="468"/>
      <c r="L87" s="468"/>
      <c r="M87" s="43"/>
      <c r="N87" s="44"/>
      <c r="O87" s="43"/>
    </row>
    <row r="88" spans="1:15" s="41" customFormat="1" ht="19.5" customHeight="1">
      <c r="A88" s="60"/>
      <c r="B88" s="468" t="s">
        <v>527</v>
      </c>
      <c r="C88" s="468"/>
      <c r="D88" s="468"/>
      <c r="E88" s="468"/>
      <c r="F88" s="468"/>
      <c r="G88" s="468"/>
      <c r="H88" s="468"/>
      <c r="I88" s="468"/>
      <c r="J88" s="468"/>
      <c r="K88" s="468"/>
      <c r="L88" s="468"/>
      <c r="M88" s="43"/>
      <c r="N88" s="44"/>
      <c r="O88" s="43"/>
    </row>
    <row r="89" spans="1:15" s="41" customFormat="1" ht="27" customHeight="1">
      <c r="A89" s="60"/>
      <c r="B89" s="49"/>
      <c r="C89" s="468" t="s">
        <v>528</v>
      </c>
      <c r="D89" s="468"/>
      <c r="E89" s="468"/>
      <c r="F89" s="468"/>
      <c r="G89" s="468"/>
      <c r="H89" s="468"/>
      <c r="I89" s="468"/>
      <c r="J89" s="468"/>
      <c r="K89" s="468"/>
      <c r="L89" s="468"/>
      <c r="M89" s="43"/>
      <c r="N89" s="44"/>
      <c r="O89" s="43"/>
    </row>
    <row r="90" spans="1:15" s="41" customFormat="1" ht="19.5" customHeight="1">
      <c r="A90" s="60"/>
      <c r="B90" s="477" t="s">
        <v>529</v>
      </c>
      <c r="C90" s="477"/>
      <c r="D90" s="477"/>
      <c r="E90" s="477"/>
      <c r="F90" s="477"/>
      <c r="G90" s="477"/>
      <c r="H90" s="477"/>
      <c r="I90" s="477"/>
      <c r="J90" s="477"/>
      <c r="K90" s="477"/>
      <c r="L90" s="477"/>
      <c r="M90" s="43"/>
      <c r="N90" s="44"/>
      <c r="O90" s="43"/>
    </row>
    <row r="91" spans="1:15" s="41" customFormat="1" ht="19.5" customHeight="1">
      <c r="A91" s="60"/>
      <c r="B91" s="49"/>
      <c r="C91" s="468" t="s">
        <v>530</v>
      </c>
      <c r="D91" s="468"/>
      <c r="E91" s="468"/>
      <c r="F91" s="468"/>
      <c r="G91" s="468"/>
      <c r="H91" s="468"/>
      <c r="I91" s="468"/>
      <c r="J91" s="468"/>
      <c r="K91" s="468"/>
      <c r="L91" s="468"/>
      <c r="M91" s="43"/>
      <c r="N91" s="44"/>
      <c r="O91" s="43"/>
    </row>
    <row r="92" spans="1:15" s="41" customFormat="1" ht="28.5" customHeight="1">
      <c r="A92" s="60"/>
      <c r="B92" s="49"/>
      <c r="C92" s="468" t="s">
        <v>531</v>
      </c>
      <c r="D92" s="468"/>
      <c r="E92" s="468"/>
      <c r="F92" s="468"/>
      <c r="G92" s="468"/>
      <c r="H92" s="468"/>
      <c r="I92" s="468"/>
      <c r="J92" s="468"/>
      <c r="K92" s="468"/>
      <c r="L92" s="468"/>
      <c r="M92" s="43"/>
      <c r="N92" s="44"/>
      <c r="O92" s="43"/>
    </row>
    <row r="93" spans="1:15" s="41" customFormat="1" ht="29.25" customHeight="1">
      <c r="A93" s="40">
        <v>10</v>
      </c>
      <c r="B93" s="469" t="s">
        <v>532</v>
      </c>
      <c r="C93" s="469"/>
      <c r="D93" s="469"/>
      <c r="E93" s="469"/>
      <c r="F93" s="469"/>
      <c r="G93" s="469"/>
      <c r="H93" s="469"/>
      <c r="I93" s="469"/>
      <c r="J93" s="469"/>
      <c r="K93" s="469"/>
      <c r="L93" s="469"/>
      <c r="M93" s="43"/>
      <c r="N93" s="44"/>
      <c r="O93" s="43"/>
    </row>
    <row r="94" spans="1:15" s="41" customFormat="1" ht="27.75" customHeight="1">
      <c r="A94" s="78"/>
      <c r="B94" s="468" t="s">
        <v>533</v>
      </c>
      <c r="C94" s="468"/>
      <c r="D94" s="468"/>
      <c r="E94" s="468"/>
      <c r="F94" s="468"/>
      <c r="G94" s="468"/>
      <c r="H94" s="468"/>
      <c r="I94" s="468"/>
      <c r="J94" s="468"/>
      <c r="K94" s="468"/>
      <c r="L94" s="468"/>
      <c r="M94" s="43"/>
      <c r="N94" s="44"/>
      <c r="O94" s="43"/>
    </row>
    <row r="95" spans="1:15" s="41" customFormat="1" ht="43.5" customHeight="1">
      <c r="A95" s="80"/>
      <c r="B95" s="468" t="s">
        <v>534</v>
      </c>
      <c r="C95" s="468"/>
      <c r="D95" s="468"/>
      <c r="E95" s="468"/>
      <c r="F95" s="468"/>
      <c r="G95" s="468"/>
      <c r="H95" s="468"/>
      <c r="I95" s="468"/>
      <c r="J95" s="468"/>
      <c r="K95" s="468"/>
      <c r="L95" s="468"/>
      <c r="M95" s="43"/>
      <c r="N95" s="44"/>
      <c r="O95" s="43"/>
    </row>
    <row r="96" spans="1:15" s="84" customFormat="1" ht="19.5" customHeight="1">
      <c r="A96" s="81">
        <v>11</v>
      </c>
      <c r="B96" s="469" t="s">
        <v>535</v>
      </c>
      <c r="C96" s="469"/>
      <c r="D96" s="469"/>
      <c r="E96" s="469"/>
      <c r="F96" s="469"/>
      <c r="G96" s="469"/>
      <c r="H96" s="469"/>
      <c r="I96" s="469"/>
      <c r="J96" s="469"/>
      <c r="K96" s="469"/>
      <c r="L96" s="469"/>
      <c r="M96" s="82"/>
      <c r="N96" s="83"/>
      <c r="O96" s="82"/>
    </row>
    <row r="97" spans="1:15" s="41" customFormat="1" ht="40.5" customHeight="1">
      <c r="A97" s="80"/>
      <c r="B97" s="468" t="s">
        <v>536</v>
      </c>
      <c r="C97" s="468"/>
      <c r="D97" s="468"/>
      <c r="E97" s="468"/>
      <c r="F97" s="468"/>
      <c r="G97" s="468"/>
      <c r="H97" s="468"/>
      <c r="I97" s="468"/>
      <c r="J97" s="468"/>
      <c r="K97" s="468"/>
      <c r="L97" s="468"/>
      <c r="M97" s="43"/>
      <c r="N97" s="44"/>
      <c r="O97" s="43"/>
    </row>
    <row r="98" spans="1:15" s="41" customFormat="1" ht="42" customHeight="1">
      <c r="A98" s="80"/>
      <c r="B98" s="468" t="s">
        <v>537</v>
      </c>
      <c r="C98" s="468"/>
      <c r="D98" s="468"/>
      <c r="E98" s="468"/>
      <c r="F98" s="468"/>
      <c r="G98" s="468"/>
      <c r="H98" s="468"/>
      <c r="I98" s="468"/>
      <c r="J98" s="468"/>
      <c r="K98" s="468"/>
      <c r="L98" s="468"/>
      <c r="M98" s="43"/>
      <c r="N98" s="44"/>
      <c r="O98" s="43"/>
    </row>
    <row r="99" spans="1:15" s="41" customFormat="1" ht="12.75">
      <c r="A99" s="62" t="s">
        <v>842</v>
      </c>
      <c r="B99" s="63"/>
      <c r="C99" s="63"/>
      <c r="D99" s="63"/>
      <c r="E99" s="63"/>
      <c r="F99" s="63"/>
      <c r="G99" s="63"/>
      <c r="H99" s="63"/>
      <c r="I99" s="63"/>
      <c r="J99" s="63"/>
      <c r="K99" s="63"/>
      <c r="L99" s="63"/>
      <c r="M99" s="43"/>
      <c r="N99" s="44"/>
      <c r="O99" s="43"/>
    </row>
    <row r="100" spans="1:15" s="41" customFormat="1" ht="12.75">
      <c r="A100" s="64" t="s">
        <v>673</v>
      </c>
      <c r="B100" s="35"/>
      <c r="C100" s="35"/>
      <c r="D100" s="35"/>
      <c r="E100" s="35"/>
      <c r="F100" s="35"/>
      <c r="G100" s="35"/>
      <c r="H100" s="35"/>
      <c r="I100" s="35"/>
      <c r="J100" s="36"/>
      <c r="K100" s="36"/>
      <c r="L100" s="35"/>
      <c r="M100" s="43"/>
      <c r="N100" s="44"/>
      <c r="O100" s="43"/>
    </row>
    <row r="101" spans="1:15" s="41" customFormat="1" ht="12.75">
      <c r="A101" s="80"/>
      <c r="B101" s="215"/>
      <c r="C101" s="215"/>
      <c r="D101" s="215"/>
      <c r="E101" s="215"/>
      <c r="F101" s="215"/>
      <c r="G101" s="215"/>
      <c r="H101" s="215"/>
      <c r="I101" s="215"/>
      <c r="J101" s="215"/>
      <c r="K101" s="215"/>
      <c r="L101" s="215"/>
      <c r="M101" s="43"/>
      <c r="N101" s="44"/>
      <c r="O101" s="43"/>
    </row>
    <row r="102" spans="1:15" s="41" customFormat="1" ht="19.5" customHeight="1">
      <c r="A102" s="40" t="s">
        <v>538</v>
      </c>
      <c r="B102" s="475" t="s">
        <v>539</v>
      </c>
      <c r="C102" s="475"/>
      <c r="D102" s="475"/>
      <c r="E102" s="475"/>
      <c r="F102" s="475"/>
      <c r="G102" s="475"/>
      <c r="H102" s="475"/>
      <c r="I102" s="475"/>
      <c r="J102" s="475"/>
      <c r="K102" s="475"/>
      <c r="L102" s="475"/>
      <c r="M102" s="43"/>
      <c r="N102" s="44"/>
      <c r="O102" s="43"/>
    </row>
    <row r="103" spans="1:12" ht="18" customHeight="1">
      <c r="A103" s="85" t="s">
        <v>18</v>
      </c>
      <c r="B103" s="86" t="s">
        <v>17</v>
      </c>
      <c r="C103" s="86"/>
      <c r="D103" s="86"/>
      <c r="E103" s="86"/>
      <c r="F103" s="86"/>
      <c r="G103" s="86"/>
      <c r="H103" s="86"/>
      <c r="I103" s="86"/>
      <c r="J103" s="86"/>
      <c r="K103" s="86"/>
      <c r="L103" s="86"/>
    </row>
    <row r="104" spans="8:12" ht="12.75">
      <c r="H104" s="31"/>
      <c r="I104" s="31"/>
      <c r="J104" s="89" t="s">
        <v>663</v>
      </c>
      <c r="K104" s="89"/>
      <c r="L104" s="89" t="s">
        <v>662</v>
      </c>
    </row>
    <row r="105" spans="8:12" ht="12.75">
      <c r="H105" s="31"/>
      <c r="I105" s="31"/>
      <c r="J105" s="90" t="s">
        <v>540</v>
      </c>
      <c r="K105" s="28"/>
      <c r="L105" s="90" t="s">
        <v>540</v>
      </c>
    </row>
    <row r="106" spans="2:12" ht="12.75">
      <c r="B106" s="88" t="s">
        <v>668</v>
      </c>
      <c r="H106" s="31"/>
      <c r="I106" s="31"/>
      <c r="J106" s="32">
        <f>CDKT!E15</f>
        <v>12733760286</v>
      </c>
      <c r="K106" s="32"/>
      <c r="L106" s="32">
        <f>1972707149+63130000000</f>
        <v>65102707149</v>
      </c>
    </row>
    <row r="107" spans="2:12" ht="12.75">
      <c r="B107" s="88" t="s">
        <v>669</v>
      </c>
      <c r="H107" s="31"/>
      <c r="I107" s="31"/>
      <c r="J107" s="32">
        <f>CDKT!E18</f>
        <v>50000000000</v>
      </c>
      <c r="K107" s="32"/>
      <c r="L107" s="32">
        <v>3421624873</v>
      </c>
    </row>
    <row r="108" spans="2:12" ht="12.75">
      <c r="B108" s="91" t="s">
        <v>118</v>
      </c>
      <c r="C108" s="92"/>
      <c r="H108" s="31"/>
      <c r="I108" s="31"/>
      <c r="K108" s="32"/>
      <c r="L108" s="32"/>
    </row>
    <row r="109" spans="3:12" ht="12.75">
      <c r="C109" s="93" t="s">
        <v>542</v>
      </c>
      <c r="H109" s="31"/>
      <c r="I109" s="31"/>
      <c r="J109" s="94">
        <v>11733415915</v>
      </c>
      <c r="K109" s="94"/>
      <c r="L109" s="94">
        <f>L107-L110</f>
        <v>3277167315</v>
      </c>
    </row>
    <row r="110" spans="3:12" ht="12.75">
      <c r="C110" s="93" t="s">
        <v>543</v>
      </c>
      <c r="H110" s="31"/>
      <c r="I110" s="31"/>
      <c r="J110" s="94">
        <v>430479066</v>
      </c>
      <c r="K110" s="94"/>
      <c r="L110" s="94">
        <v>144457558</v>
      </c>
    </row>
    <row r="111" spans="2:12" ht="12.75">
      <c r="B111" s="38" t="s">
        <v>544</v>
      </c>
      <c r="C111" s="27"/>
      <c r="D111" s="27"/>
      <c r="E111" s="27"/>
      <c r="F111" s="27"/>
      <c r="G111" s="27"/>
      <c r="H111" s="31"/>
      <c r="I111" s="31"/>
      <c r="J111" s="95">
        <f>J106+J107</f>
        <v>62733760286</v>
      </c>
      <c r="K111" s="28"/>
      <c r="L111" s="95">
        <f>L106+L107</f>
        <v>68524332022</v>
      </c>
    </row>
    <row r="112" spans="1:12" ht="21.75" customHeight="1">
      <c r="A112" s="93" t="s">
        <v>670</v>
      </c>
      <c r="C112" s="93"/>
      <c r="D112" s="93"/>
      <c r="E112" s="93"/>
      <c r="F112" s="93"/>
      <c r="G112" s="93"/>
      <c r="H112" s="93"/>
      <c r="I112" s="93"/>
      <c r="J112" s="93"/>
      <c r="K112" s="93"/>
      <c r="L112" s="93"/>
    </row>
    <row r="113" spans="2:12" ht="8.25" customHeight="1">
      <c r="B113" s="93"/>
      <c r="C113" s="93"/>
      <c r="D113" s="93"/>
      <c r="E113" s="93"/>
      <c r="F113" s="93"/>
      <c r="G113" s="93"/>
      <c r="H113" s="93"/>
      <c r="I113" s="93"/>
      <c r="J113" s="93"/>
      <c r="K113" s="93"/>
      <c r="L113" s="93"/>
    </row>
    <row r="114" spans="1:11" ht="12.75">
      <c r="A114" s="85" t="s">
        <v>53</v>
      </c>
      <c r="B114" s="86" t="s">
        <v>548</v>
      </c>
      <c r="C114" s="96"/>
      <c r="D114" s="96"/>
      <c r="E114" s="96"/>
      <c r="F114" s="96"/>
      <c r="G114" s="96"/>
      <c r="H114" s="97"/>
      <c r="I114" s="97"/>
      <c r="J114" s="97"/>
      <c r="K114" s="96"/>
    </row>
    <row r="115" spans="3:12" ht="38.25">
      <c r="C115" s="27"/>
      <c r="D115" s="98"/>
      <c r="F115" s="99"/>
      <c r="G115" s="100"/>
      <c r="H115" s="99"/>
      <c r="I115" s="28"/>
      <c r="J115" s="101" t="s">
        <v>848</v>
      </c>
      <c r="K115" s="89"/>
      <c r="L115" s="101" t="s">
        <v>849</v>
      </c>
    </row>
    <row r="116" spans="2:12" ht="12.75">
      <c r="B116" s="38" t="s">
        <v>550</v>
      </c>
      <c r="C116" s="37" t="s">
        <v>551</v>
      </c>
      <c r="J116" s="28">
        <f>SUM(J117:J119)</f>
        <v>0</v>
      </c>
      <c r="K116" s="28"/>
      <c r="L116" s="28">
        <f>SUM(L117:L119)</f>
        <v>0</v>
      </c>
    </row>
    <row r="117" spans="2:7" ht="12.75">
      <c r="B117" s="61" t="s">
        <v>434</v>
      </c>
      <c r="C117" s="102" t="s">
        <v>552</v>
      </c>
      <c r="D117" s="32"/>
      <c r="E117" s="32"/>
      <c r="F117" s="32"/>
      <c r="G117" s="32"/>
    </row>
    <row r="118" spans="2:7" ht="12.75">
      <c r="B118" s="61" t="s">
        <v>434</v>
      </c>
      <c r="C118" s="102" t="s">
        <v>553</v>
      </c>
      <c r="D118" s="32"/>
      <c r="E118" s="32"/>
      <c r="F118" s="32"/>
      <c r="G118" s="32"/>
    </row>
    <row r="119" spans="2:12" ht="12.75">
      <c r="B119" s="61" t="s">
        <v>434</v>
      </c>
      <c r="C119" s="102" t="s">
        <v>554</v>
      </c>
      <c r="D119" s="32"/>
      <c r="E119" s="32"/>
      <c r="F119" s="32"/>
      <c r="G119" s="32"/>
      <c r="L119" s="28"/>
    </row>
    <row r="120" spans="2:12" ht="12.75">
      <c r="B120" s="38" t="s">
        <v>556</v>
      </c>
      <c r="C120" s="37" t="s">
        <v>555</v>
      </c>
      <c r="D120" s="32"/>
      <c r="E120" s="32"/>
      <c r="F120" s="32"/>
      <c r="G120" s="32"/>
      <c r="J120" s="28">
        <f>SUM(J121:J123)</f>
        <v>110685</v>
      </c>
      <c r="K120" s="28"/>
      <c r="L120" s="28">
        <f>SUM(L121:L123)</f>
        <v>1577455500</v>
      </c>
    </row>
    <row r="121" spans="2:12" ht="12.75">
      <c r="B121" s="61" t="s">
        <v>434</v>
      </c>
      <c r="C121" s="102" t="s">
        <v>552</v>
      </c>
      <c r="D121" s="32"/>
      <c r="E121" s="32"/>
      <c r="F121" s="32"/>
      <c r="G121" s="32"/>
      <c r="J121" s="32">
        <v>110685</v>
      </c>
      <c r="K121" s="32"/>
      <c r="L121" s="32">
        <v>1577455500</v>
      </c>
    </row>
    <row r="122" spans="2:12" ht="12.75">
      <c r="B122" s="61" t="s">
        <v>434</v>
      </c>
      <c r="C122" s="102" t="s">
        <v>553</v>
      </c>
      <c r="D122" s="32"/>
      <c r="E122" s="32"/>
      <c r="F122" s="32"/>
      <c r="G122" s="32"/>
      <c r="L122" s="32"/>
    </row>
    <row r="123" spans="2:12" ht="12.75">
      <c r="B123" s="61" t="s">
        <v>434</v>
      </c>
      <c r="C123" s="102" t="s">
        <v>554</v>
      </c>
      <c r="D123" s="32"/>
      <c r="E123" s="32"/>
      <c r="F123" s="32"/>
      <c r="G123" s="32"/>
      <c r="L123" s="28"/>
    </row>
    <row r="124" spans="2:12" ht="12.75">
      <c r="B124" s="38" t="s">
        <v>544</v>
      </c>
      <c r="C124" s="102"/>
      <c r="D124" s="32"/>
      <c r="E124" s="32"/>
      <c r="F124" s="32"/>
      <c r="G124" s="32"/>
      <c r="I124" s="28">
        <f>I120+I116</f>
        <v>0</v>
      </c>
      <c r="J124" s="95">
        <f>J120+J116</f>
        <v>110685</v>
      </c>
      <c r="K124" s="28">
        <f>K120+K116</f>
        <v>0</v>
      </c>
      <c r="L124" s="95">
        <f>L120+L116</f>
        <v>1577455500</v>
      </c>
    </row>
    <row r="125" ht="12.75"/>
    <row r="126" spans="1:12" ht="12.75">
      <c r="A126" s="103" t="s">
        <v>418</v>
      </c>
      <c r="B126" s="86" t="s">
        <v>545</v>
      </c>
      <c r="C126" s="96"/>
      <c r="D126" s="96"/>
      <c r="E126" s="96"/>
      <c r="F126" s="96"/>
      <c r="G126" s="96"/>
      <c r="H126" s="31"/>
      <c r="I126" s="31"/>
      <c r="J126" s="97"/>
      <c r="K126" s="97"/>
      <c r="L126" s="97"/>
    </row>
    <row r="127" spans="8:12" ht="12.75">
      <c r="H127" s="31"/>
      <c r="I127" s="31"/>
      <c r="J127" s="89" t="s">
        <v>663</v>
      </c>
      <c r="K127" s="89"/>
      <c r="L127" s="89" t="s">
        <v>662</v>
      </c>
    </row>
    <row r="128" spans="8:12" ht="12.75">
      <c r="H128" s="31"/>
      <c r="I128" s="31"/>
      <c r="J128" s="90" t="s">
        <v>540</v>
      </c>
      <c r="K128" s="28"/>
      <c r="L128" s="90" t="s">
        <v>540</v>
      </c>
    </row>
    <row r="129" spans="2:12" ht="12.75">
      <c r="B129" s="88" t="s">
        <v>546</v>
      </c>
      <c r="H129" s="31"/>
      <c r="I129" s="31"/>
      <c r="J129" s="32">
        <f>CDKT!E21</f>
        <v>5828534858</v>
      </c>
      <c r="K129" s="32"/>
      <c r="L129" s="32">
        <f>CDKT!F21</f>
        <v>8828534858</v>
      </c>
    </row>
    <row r="130" spans="2:12" ht="12.75">
      <c r="B130" s="88" t="s">
        <v>547</v>
      </c>
      <c r="H130" s="31"/>
      <c r="I130" s="31"/>
      <c r="J130" s="32">
        <f>CDKT!E22</f>
        <v>-2422948878</v>
      </c>
      <c r="K130" s="32"/>
      <c r="L130" s="32">
        <f>CDKT!F22</f>
        <v>-6117585830</v>
      </c>
    </row>
    <row r="131" spans="2:12" ht="12.75">
      <c r="B131" s="38" t="s">
        <v>544</v>
      </c>
      <c r="C131" s="27"/>
      <c r="D131" s="27"/>
      <c r="E131" s="27"/>
      <c r="F131" s="27"/>
      <c r="G131" s="27"/>
      <c r="H131" s="31"/>
      <c r="I131" s="31"/>
      <c r="J131" s="95">
        <f>SUM(J129:J130)</f>
        <v>3405585980</v>
      </c>
      <c r="K131" s="28"/>
      <c r="L131" s="95">
        <f>SUM(L129:L130)</f>
        <v>2710949028</v>
      </c>
    </row>
    <row r="132" ht="12.75"/>
    <row r="133" spans="1:2" ht="12.75">
      <c r="A133" s="103" t="s">
        <v>422</v>
      </c>
      <c r="B133" s="104" t="s">
        <v>602</v>
      </c>
    </row>
    <row r="134" spans="10:12" ht="12.75">
      <c r="J134" s="89" t="s">
        <v>663</v>
      </c>
      <c r="K134" s="89"/>
      <c r="L134" s="89" t="s">
        <v>662</v>
      </c>
    </row>
    <row r="135" spans="10:12" ht="12.75">
      <c r="J135" s="90" t="s">
        <v>540</v>
      </c>
      <c r="K135" s="28"/>
      <c r="L135" s="90" t="s">
        <v>540</v>
      </c>
    </row>
    <row r="136" spans="2:12" ht="12.75">
      <c r="B136" s="88" t="s">
        <v>31</v>
      </c>
      <c r="J136" s="32">
        <f>CDKT!E25</f>
        <v>2077800000</v>
      </c>
      <c r="L136" s="105">
        <f>CDKT!F25</f>
        <v>2000000000</v>
      </c>
    </row>
    <row r="137" spans="2:12" ht="12.75">
      <c r="B137" s="88" t="s">
        <v>32</v>
      </c>
      <c r="J137" s="32">
        <f>CDKT!E26</f>
        <v>17710500000</v>
      </c>
      <c r="L137" s="105">
        <f>CDKT!F26</f>
        <v>22670500000</v>
      </c>
    </row>
    <row r="138" spans="2:12" ht="12.75">
      <c r="B138" s="88" t="s">
        <v>35</v>
      </c>
      <c r="J138" s="66">
        <v>0</v>
      </c>
      <c r="K138" s="32"/>
      <c r="L138" s="66">
        <v>0</v>
      </c>
    </row>
    <row r="139" spans="3:12" ht="12.75">
      <c r="C139" s="106" t="s">
        <v>621</v>
      </c>
      <c r="J139" s="66">
        <v>0</v>
      </c>
      <c r="K139" s="32"/>
      <c r="L139" s="66">
        <v>0</v>
      </c>
    </row>
    <row r="140" spans="3:12" ht="12.75">
      <c r="C140" s="106" t="s">
        <v>620</v>
      </c>
      <c r="J140" s="66">
        <v>0</v>
      </c>
      <c r="K140" s="32"/>
      <c r="L140" s="66">
        <v>0</v>
      </c>
    </row>
    <row r="141" spans="2:12" ht="12.75">
      <c r="B141" s="88" t="s">
        <v>622</v>
      </c>
      <c r="C141" s="102"/>
      <c r="J141" s="66">
        <v>0</v>
      </c>
      <c r="K141" s="32"/>
      <c r="L141" s="66">
        <v>0</v>
      </c>
    </row>
    <row r="142" spans="2:12" ht="12.75">
      <c r="B142" s="88" t="s">
        <v>623</v>
      </c>
      <c r="C142" s="102"/>
      <c r="J142" s="66">
        <v>0</v>
      </c>
      <c r="K142" s="32"/>
      <c r="L142" s="66">
        <v>0</v>
      </c>
    </row>
    <row r="143" spans="2:12" ht="12.75">
      <c r="B143" s="88" t="s">
        <v>664</v>
      </c>
      <c r="C143" s="102"/>
      <c r="F143" s="107"/>
      <c r="G143" s="107"/>
      <c r="J143" s="66">
        <v>1971591914</v>
      </c>
      <c r="K143" s="32"/>
      <c r="L143" s="66">
        <v>1971591914</v>
      </c>
    </row>
    <row r="144" spans="2:12" ht="12.75">
      <c r="B144" s="88" t="s">
        <v>665</v>
      </c>
      <c r="C144" s="102"/>
      <c r="F144" s="107"/>
      <c r="G144" s="107"/>
      <c r="J144" s="66"/>
      <c r="K144" s="32"/>
      <c r="L144" s="66"/>
    </row>
    <row r="145" spans="2:12" ht="12.75">
      <c r="B145" s="88" t="s">
        <v>624</v>
      </c>
      <c r="C145" s="102"/>
      <c r="J145" s="32">
        <f>CDKT!E29-'Thuyet minh'!J143</f>
        <v>3023708778</v>
      </c>
      <c r="L145" s="105">
        <v>3062499234</v>
      </c>
    </row>
    <row r="146" spans="2:12" ht="12.75">
      <c r="B146" s="38" t="s">
        <v>544</v>
      </c>
      <c r="C146" s="27"/>
      <c r="D146" s="27"/>
      <c r="E146" s="27"/>
      <c r="F146" s="27"/>
      <c r="G146" s="27"/>
      <c r="H146" s="31"/>
      <c r="I146" s="31"/>
      <c r="J146" s="95">
        <f>SUM(J136:J145)</f>
        <v>24783600692</v>
      </c>
      <c r="K146" s="28"/>
      <c r="L146" s="95">
        <f>SUM(L136:L145)</f>
        <v>29704591148</v>
      </c>
    </row>
    <row r="147" ht="12.75">
      <c r="C147" s="102"/>
    </row>
    <row r="148" spans="1:3" ht="12.75">
      <c r="A148" s="103" t="s">
        <v>420</v>
      </c>
      <c r="B148" s="38" t="s">
        <v>625</v>
      </c>
      <c r="C148" s="102"/>
    </row>
    <row r="149" spans="3:12" ht="12.75">
      <c r="C149" s="102"/>
      <c r="J149" s="89" t="s">
        <v>663</v>
      </c>
      <c r="K149" s="89"/>
      <c r="L149" s="89" t="s">
        <v>662</v>
      </c>
    </row>
    <row r="150" spans="3:12" ht="12.75">
      <c r="C150" s="102"/>
      <c r="J150" s="90" t="s">
        <v>540</v>
      </c>
      <c r="K150" s="28"/>
      <c r="L150" s="90" t="s">
        <v>540</v>
      </c>
    </row>
    <row r="151" spans="2:12" ht="12.75">
      <c r="B151" s="88" t="s">
        <v>626</v>
      </c>
      <c r="C151" s="88"/>
      <c r="J151" s="32">
        <f>CDKT!E30</f>
        <v>-2298873712</v>
      </c>
      <c r="K151" s="32">
        <v>-2298873712</v>
      </c>
      <c r="L151" s="32">
        <v>-2298873712</v>
      </c>
    </row>
    <row r="152" spans="2:12" ht="12.75">
      <c r="B152" s="38" t="s">
        <v>544</v>
      </c>
      <c r="C152" s="88"/>
      <c r="G152" s="107"/>
      <c r="J152" s="95">
        <f>J151</f>
        <v>-2298873712</v>
      </c>
      <c r="K152" s="27"/>
      <c r="L152" s="95">
        <f>L151</f>
        <v>-2298873712</v>
      </c>
    </row>
    <row r="153" spans="2:12" ht="12.75">
      <c r="B153" s="38"/>
      <c r="C153" s="27"/>
      <c r="D153" s="27"/>
      <c r="E153" s="27"/>
      <c r="F153" s="27"/>
      <c r="G153" s="27"/>
      <c r="H153" s="28"/>
      <c r="I153" s="28"/>
      <c r="J153" s="28"/>
      <c r="K153" s="27"/>
      <c r="L153" s="28"/>
    </row>
    <row r="154" spans="1:2" ht="12.75">
      <c r="A154" s="103" t="s">
        <v>424</v>
      </c>
      <c r="B154" s="104" t="s">
        <v>557</v>
      </c>
    </row>
    <row r="155" spans="10:12" ht="12.75">
      <c r="J155" s="28"/>
      <c r="K155" s="27"/>
      <c r="L155" s="108"/>
    </row>
    <row r="156" spans="2:12" ht="25.5" customHeight="1">
      <c r="B156" s="494" t="s">
        <v>549</v>
      </c>
      <c r="C156" s="495"/>
      <c r="D156" s="496"/>
      <c r="E156" s="500" t="s">
        <v>567</v>
      </c>
      <c r="F156" s="500" t="s">
        <v>563</v>
      </c>
      <c r="G156" s="500" t="s">
        <v>564</v>
      </c>
      <c r="H156" s="500"/>
      <c r="I156" s="109"/>
      <c r="J156" s="482" t="s">
        <v>568</v>
      </c>
      <c r="K156" s="110"/>
      <c r="L156" s="492" t="s">
        <v>569</v>
      </c>
    </row>
    <row r="157" spans="2:12" ht="21" customHeight="1">
      <c r="B157" s="497"/>
      <c r="C157" s="498"/>
      <c r="D157" s="499"/>
      <c r="E157" s="501"/>
      <c r="F157" s="500"/>
      <c r="G157" s="223" t="s">
        <v>565</v>
      </c>
      <c r="H157" s="111" t="s">
        <v>566</v>
      </c>
      <c r="I157" s="112"/>
      <c r="J157" s="483"/>
      <c r="K157" s="113"/>
      <c r="L157" s="493"/>
    </row>
    <row r="158" spans="2:12" ht="12.75">
      <c r="B158" s="114" t="s">
        <v>558</v>
      </c>
      <c r="C158" s="30"/>
      <c r="D158" s="30"/>
      <c r="E158" s="115"/>
      <c r="F158" s="115"/>
      <c r="G158" s="115"/>
      <c r="H158" s="116"/>
      <c r="I158" s="117"/>
      <c r="J158" s="118"/>
      <c r="K158" s="110"/>
      <c r="L158" s="119"/>
    </row>
    <row r="159" spans="2:12" ht="12.75">
      <c r="B159" s="114" t="s">
        <v>559</v>
      </c>
      <c r="C159" s="34"/>
      <c r="D159" s="34"/>
      <c r="E159" s="120"/>
      <c r="F159" s="121">
        <f>F160+F161</f>
        <v>8828534858</v>
      </c>
      <c r="G159" s="121"/>
      <c r="H159" s="121">
        <f>H160+H161</f>
        <v>3000000000</v>
      </c>
      <c r="I159" s="122"/>
      <c r="J159" s="123">
        <f>J160+J161</f>
        <v>5828534858</v>
      </c>
      <c r="K159" s="122"/>
      <c r="L159" s="123"/>
    </row>
    <row r="160" spans="2:12" ht="12.75">
      <c r="B160" s="114"/>
      <c r="C160" s="124" t="s">
        <v>69</v>
      </c>
      <c r="D160" s="34"/>
      <c r="E160" s="120"/>
      <c r="F160" s="120"/>
      <c r="G160" s="120"/>
      <c r="H160" s="120"/>
      <c r="I160" s="216"/>
      <c r="J160" s="217"/>
      <c r="K160" s="216"/>
      <c r="L160" s="217"/>
    </row>
    <row r="161" spans="2:12" ht="12.75">
      <c r="B161" s="114"/>
      <c r="C161" s="125" t="s">
        <v>70</v>
      </c>
      <c r="D161" s="34"/>
      <c r="E161" s="120"/>
      <c r="F161" s="121">
        <f>CDKT!F21</f>
        <v>8828534858</v>
      </c>
      <c r="G161" s="120"/>
      <c r="H161" s="120">
        <v>3000000000</v>
      </c>
      <c r="I161" s="216"/>
      <c r="J161" s="217">
        <f>F161-H161</f>
        <v>5828534858</v>
      </c>
      <c r="K161" s="216"/>
      <c r="L161" s="217"/>
    </row>
    <row r="162" spans="2:12" ht="12.75">
      <c r="B162" s="114" t="s">
        <v>560</v>
      </c>
      <c r="C162" s="124"/>
      <c r="D162" s="34"/>
      <c r="E162" s="120"/>
      <c r="F162" s="120"/>
      <c r="G162" s="120"/>
      <c r="H162" s="120"/>
      <c r="I162" s="216"/>
      <c r="J162" s="217"/>
      <c r="K162" s="216"/>
      <c r="L162" s="217"/>
    </row>
    <row r="163" spans="2:12" ht="12.75">
      <c r="B163" s="114"/>
      <c r="C163" s="124" t="s">
        <v>66</v>
      </c>
      <c r="D163" s="34"/>
      <c r="E163" s="120"/>
      <c r="F163" s="120"/>
      <c r="G163" s="120"/>
      <c r="H163" s="120"/>
      <c r="I163" s="216"/>
      <c r="J163" s="217"/>
      <c r="K163" s="216"/>
      <c r="L163" s="217"/>
    </row>
    <row r="164" spans="2:12" ht="12.75">
      <c r="B164" s="114"/>
      <c r="C164" s="124" t="s">
        <v>561</v>
      </c>
      <c r="D164" s="34"/>
      <c r="E164" s="120"/>
      <c r="F164" s="120"/>
      <c r="G164" s="120"/>
      <c r="H164" s="120"/>
      <c r="I164" s="216"/>
      <c r="J164" s="217"/>
      <c r="K164" s="216"/>
      <c r="L164" s="217"/>
    </row>
    <row r="165" spans="2:12" ht="12.75">
      <c r="B165" s="126" t="s">
        <v>562</v>
      </c>
      <c r="C165" s="127"/>
      <c r="D165" s="35"/>
      <c r="E165" s="128"/>
      <c r="F165" s="128"/>
      <c r="G165" s="128"/>
      <c r="H165" s="128"/>
      <c r="I165" s="218"/>
      <c r="J165" s="219"/>
      <c r="K165" s="218"/>
      <c r="L165" s="219"/>
    </row>
    <row r="166" spans="1:12" ht="12.75">
      <c r="A166" s="62" t="s">
        <v>842</v>
      </c>
      <c r="B166" s="63"/>
      <c r="C166" s="63"/>
      <c r="D166" s="63"/>
      <c r="E166" s="63"/>
      <c r="F166" s="63"/>
      <c r="G166" s="63"/>
      <c r="H166" s="63"/>
      <c r="I166" s="63"/>
      <c r="J166" s="63"/>
      <c r="K166" s="63"/>
      <c r="L166" s="63"/>
    </row>
    <row r="167" spans="1:12" ht="12.75">
      <c r="A167" s="64" t="s">
        <v>673</v>
      </c>
      <c r="B167" s="35"/>
      <c r="C167" s="35"/>
      <c r="D167" s="35"/>
      <c r="E167" s="35"/>
      <c r="F167" s="35"/>
      <c r="G167" s="35"/>
      <c r="H167" s="35"/>
      <c r="I167" s="35"/>
      <c r="J167" s="36"/>
      <c r="K167" s="36"/>
      <c r="L167" s="35"/>
    </row>
    <row r="168" spans="10:12" ht="12.75">
      <c r="J168" s="129"/>
      <c r="L168" s="130"/>
    </row>
    <row r="169" spans="1:2" ht="12.75">
      <c r="A169" s="103" t="s">
        <v>426</v>
      </c>
      <c r="B169" s="104" t="s">
        <v>570</v>
      </c>
    </row>
    <row r="170" ht="12.75">
      <c r="B170" s="31"/>
    </row>
    <row r="171" spans="2:12" ht="50.25" customHeight="1">
      <c r="B171" s="131"/>
      <c r="C171" s="132"/>
      <c r="D171" s="502" t="s">
        <v>579</v>
      </c>
      <c r="E171" s="503"/>
      <c r="F171" s="133" t="s">
        <v>580</v>
      </c>
      <c r="G171" s="134" t="s">
        <v>584</v>
      </c>
      <c r="H171" s="135" t="s">
        <v>581</v>
      </c>
      <c r="I171" s="136"/>
      <c r="J171" s="137" t="s">
        <v>582</v>
      </c>
      <c r="K171" s="132"/>
      <c r="L171" s="138" t="s">
        <v>583</v>
      </c>
    </row>
    <row r="172" spans="2:12" ht="12.75">
      <c r="B172" s="139" t="s">
        <v>571</v>
      </c>
      <c r="C172" s="140"/>
      <c r="D172" s="141"/>
      <c r="E172" s="142"/>
      <c r="F172" s="143"/>
      <c r="G172" s="143"/>
      <c r="H172" s="143"/>
      <c r="I172" s="144"/>
      <c r="J172" s="145"/>
      <c r="K172" s="140"/>
      <c r="L172" s="145"/>
    </row>
    <row r="173" spans="2:12" ht="12.75">
      <c r="B173" s="139" t="s">
        <v>586</v>
      </c>
      <c r="C173" s="34"/>
      <c r="D173" s="146"/>
      <c r="E173" s="147"/>
      <c r="F173" s="121">
        <v>3422597897</v>
      </c>
      <c r="G173" s="121"/>
      <c r="H173" s="121"/>
      <c r="I173" s="148"/>
      <c r="J173" s="123"/>
      <c r="K173" s="30"/>
      <c r="L173" s="123">
        <f>J173+H173+G173+F173+E173</f>
        <v>3422597897</v>
      </c>
    </row>
    <row r="174" spans="2:12" ht="12.75">
      <c r="B174" s="139"/>
      <c r="C174" s="124" t="s">
        <v>573</v>
      </c>
      <c r="D174" s="146"/>
      <c r="E174" s="147"/>
      <c r="F174" s="120"/>
      <c r="G174" s="120"/>
      <c r="H174" s="120"/>
      <c r="I174" s="66"/>
      <c r="J174" s="217"/>
      <c r="K174" s="34"/>
      <c r="L174" s="217"/>
    </row>
    <row r="175" spans="2:12" ht="12.75">
      <c r="B175" s="139"/>
      <c r="C175" s="124" t="s">
        <v>574</v>
      </c>
      <c r="D175" s="146"/>
      <c r="E175" s="147"/>
      <c r="F175" s="120"/>
      <c r="G175" s="120"/>
      <c r="H175" s="120"/>
      <c r="I175" s="66"/>
      <c r="J175" s="217"/>
      <c r="K175" s="34"/>
      <c r="L175" s="217"/>
    </row>
    <row r="176" spans="2:12" ht="12.75">
      <c r="B176" s="139"/>
      <c r="C176" s="124" t="s">
        <v>575</v>
      </c>
      <c r="D176" s="146"/>
      <c r="E176" s="147"/>
      <c r="F176" s="120"/>
      <c r="G176" s="120"/>
      <c r="H176" s="120"/>
      <c r="I176" s="66"/>
      <c r="J176" s="217"/>
      <c r="K176" s="34"/>
      <c r="L176" s="217"/>
    </row>
    <row r="177" spans="2:12" ht="12.75">
      <c r="B177" s="139"/>
      <c r="C177" s="124" t="s">
        <v>576</v>
      </c>
      <c r="D177" s="146"/>
      <c r="E177" s="147"/>
      <c r="F177" s="120"/>
      <c r="G177" s="120"/>
      <c r="H177" s="120"/>
      <c r="I177" s="66"/>
      <c r="J177" s="217"/>
      <c r="K177" s="34"/>
      <c r="L177" s="217"/>
    </row>
    <row r="178" spans="2:12" ht="12.75">
      <c r="B178" s="139"/>
      <c r="C178" s="124" t="s">
        <v>577</v>
      </c>
      <c r="D178" s="146"/>
      <c r="E178" s="147"/>
      <c r="F178" s="120"/>
      <c r="G178" s="120"/>
      <c r="H178" s="120"/>
      <c r="I178" s="66"/>
      <c r="J178" s="217"/>
      <c r="K178" s="34"/>
      <c r="L178" s="217"/>
    </row>
    <row r="179" spans="2:12" ht="12.75">
      <c r="B179" s="139"/>
      <c r="C179" s="124" t="s">
        <v>578</v>
      </c>
      <c r="D179" s="146"/>
      <c r="E179" s="147"/>
      <c r="F179" s="120"/>
      <c r="G179" s="120"/>
      <c r="H179" s="120"/>
      <c r="I179" s="66"/>
      <c r="J179" s="217"/>
      <c r="K179" s="34"/>
      <c r="L179" s="217"/>
    </row>
    <row r="180" spans="2:12" ht="12.75">
      <c r="B180" s="139" t="s">
        <v>587</v>
      </c>
      <c r="C180" s="34"/>
      <c r="D180" s="146"/>
      <c r="E180" s="147"/>
      <c r="F180" s="121">
        <f>F173+F174+F175+F176-F177-F178-F179</f>
        <v>3422597897</v>
      </c>
      <c r="G180" s="121">
        <f>G173+G174+G175+G176-G177-G178-G179</f>
        <v>0</v>
      </c>
      <c r="H180" s="121">
        <f>H173+H174+H175+H176-H177-H178-H179</f>
        <v>0</v>
      </c>
      <c r="I180" s="148"/>
      <c r="J180" s="123">
        <f>J173+J174+J175+J176-J177-J178-J179</f>
        <v>0</v>
      </c>
      <c r="K180" s="30"/>
      <c r="L180" s="123">
        <f>L173+L174+L175+L176-L177-L178-L179</f>
        <v>3422597897</v>
      </c>
    </row>
    <row r="181" spans="2:12" ht="12.75">
      <c r="B181" s="149"/>
      <c r="C181" s="34"/>
      <c r="D181" s="146"/>
      <c r="E181" s="147"/>
      <c r="F181" s="120"/>
      <c r="G181" s="120"/>
      <c r="H181" s="120"/>
      <c r="I181" s="66"/>
      <c r="J181" s="217"/>
      <c r="K181" s="34"/>
      <c r="L181" s="217"/>
    </row>
    <row r="182" spans="2:12" ht="12.75">
      <c r="B182" s="114" t="s">
        <v>572</v>
      </c>
      <c r="C182" s="39"/>
      <c r="D182" s="150"/>
      <c r="E182" s="151"/>
      <c r="F182" s="120"/>
      <c r="G182" s="120"/>
      <c r="H182" s="120"/>
      <c r="I182" s="148"/>
      <c r="J182" s="217"/>
      <c r="K182" s="30"/>
      <c r="L182" s="217"/>
    </row>
    <row r="183" spans="2:12" ht="12.75">
      <c r="B183" s="139" t="s">
        <v>586</v>
      </c>
      <c r="C183" s="152"/>
      <c r="D183" s="146"/>
      <c r="E183" s="147"/>
      <c r="F183" s="120">
        <v>-3422597897</v>
      </c>
      <c r="G183" s="120"/>
      <c r="H183" s="120"/>
      <c r="I183" s="66"/>
      <c r="J183" s="217"/>
      <c r="K183" s="34"/>
      <c r="L183" s="123">
        <f>J183+H183+G183+F183+E183</f>
        <v>-3422597897</v>
      </c>
    </row>
    <row r="184" spans="2:12" ht="12.75">
      <c r="B184" s="153"/>
      <c r="C184" s="154" t="s">
        <v>672</v>
      </c>
      <c r="D184" s="146"/>
      <c r="E184" s="147"/>
      <c r="F184" s="120">
        <v>0</v>
      </c>
      <c r="G184" s="120"/>
      <c r="H184" s="120"/>
      <c r="I184" s="66"/>
      <c r="J184" s="217"/>
      <c r="K184" s="34"/>
      <c r="L184" s="123">
        <f>J184+H184+G184+F184+E184</f>
        <v>0</v>
      </c>
    </row>
    <row r="185" spans="2:12" ht="12.75">
      <c r="B185" s="153"/>
      <c r="C185" s="154" t="s">
        <v>576</v>
      </c>
      <c r="D185" s="146"/>
      <c r="E185" s="147"/>
      <c r="F185" s="120"/>
      <c r="G185" s="120"/>
      <c r="H185" s="120"/>
      <c r="I185" s="66"/>
      <c r="J185" s="217"/>
      <c r="K185" s="34"/>
      <c r="L185" s="217"/>
    </row>
    <row r="186" spans="2:12" ht="12.75">
      <c r="B186" s="153"/>
      <c r="C186" s="124" t="s">
        <v>577</v>
      </c>
      <c r="D186" s="146"/>
      <c r="E186" s="147"/>
      <c r="F186" s="120"/>
      <c r="G186" s="120"/>
      <c r="H186" s="120"/>
      <c r="I186" s="66"/>
      <c r="J186" s="217"/>
      <c r="K186" s="34"/>
      <c r="L186" s="217"/>
    </row>
    <row r="187" spans="2:12" ht="12.75">
      <c r="B187" s="153"/>
      <c r="C187" s="124" t="s">
        <v>578</v>
      </c>
      <c r="D187" s="146"/>
      <c r="E187" s="147"/>
      <c r="F187" s="120"/>
      <c r="G187" s="120"/>
      <c r="H187" s="120"/>
      <c r="I187" s="66"/>
      <c r="J187" s="217"/>
      <c r="K187" s="34"/>
      <c r="L187" s="217"/>
    </row>
    <row r="188" spans="2:12" ht="12.75">
      <c r="B188" s="139" t="s">
        <v>587</v>
      </c>
      <c r="C188" s="155"/>
      <c r="D188" s="156"/>
      <c r="E188" s="157"/>
      <c r="F188" s="158">
        <f>F183+F184-F185-F186-F187</f>
        <v>-3422597897</v>
      </c>
      <c r="G188" s="158">
        <f>G183+G184-G185-G186-G187</f>
        <v>0</v>
      </c>
      <c r="H188" s="158">
        <f>H183+H184-H185-H186-H187</f>
        <v>0</v>
      </c>
      <c r="I188" s="36"/>
      <c r="J188" s="221">
        <f>J183+J184-J185-J186-J187</f>
        <v>0</v>
      </c>
      <c r="K188" s="220"/>
      <c r="L188" s="221">
        <f>L183+L184-L185-L186-L187</f>
        <v>-3422597897</v>
      </c>
    </row>
    <row r="189" spans="2:12" ht="12.75">
      <c r="B189" s="126" t="s">
        <v>585</v>
      </c>
      <c r="C189" s="155"/>
      <c r="D189" s="156"/>
      <c r="E189" s="157"/>
      <c r="F189" s="128"/>
      <c r="G189" s="128"/>
      <c r="H189" s="128"/>
      <c r="I189" s="36"/>
      <c r="J189" s="219"/>
      <c r="K189" s="35"/>
      <c r="L189" s="219"/>
    </row>
    <row r="190" spans="2:12" ht="12.75">
      <c r="B190" s="126"/>
      <c r="C190" s="159" t="s">
        <v>586</v>
      </c>
      <c r="D190" s="156"/>
      <c r="E190" s="157"/>
      <c r="F190" s="158">
        <f>F173+F183</f>
        <v>0</v>
      </c>
      <c r="G190" s="128"/>
      <c r="H190" s="128"/>
      <c r="I190" s="36"/>
      <c r="J190" s="219"/>
      <c r="K190" s="35"/>
      <c r="L190" s="160">
        <f>L173+L183</f>
        <v>0</v>
      </c>
    </row>
    <row r="191" spans="2:12" ht="12.75">
      <c r="B191" s="126"/>
      <c r="C191" s="159" t="s">
        <v>587</v>
      </c>
      <c r="D191" s="156"/>
      <c r="E191" s="157"/>
      <c r="F191" s="158">
        <f>F180+F188</f>
        <v>0</v>
      </c>
      <c r="G191" s="128"/>
      <c r="H191" s="128"/>
      <c r="I191" s="36"/>
      <c r="J191" s="219"/>
      <c r="K191" s="35"/>
      <c r="L191" s="221">
        <f>L180+L188</f>
        <v>0</v>
      </c>
    </row>
    <row r="192" spans="2:11" ht="12.75">
      <c r="B192" s="38"/>
      <c r="C192" s="39"/>
      <c r="D192" s="27"/>
      <c r="E192" s="27"/>
      <c r="F192" s="27"/>
      <c r="G192" s="27"/>
      <c r="H192" s="28"/>
      <c r="I192" s="28"/>
      <c r="J192" s="28"/>
      <c r="K192" s="27"/>
    </row>
    <row r="193" spans="1:11" ht="12.75">
      <c r="A193" s="103" t="s">
        <v>452</v>
      </c>
      <c r="B193" s="104" t="s">
        <v>588</v>
      </c>
      <c r="C193" s="39"/>
      <c r="D193" s="27"/>
      <c r="E193" s="27"/>
      <c r="F193" s="27"/>
      <c r="G193" s="27"/>
      <c r="H193" s="28"/>
      <c r="I193" s="28"/>
      <c r="J193" s="28"/>
      <c r="K193" s="27"/>
    </row>
    <row r="194" spans="2:11" ht="12.75">
      <c r="B194" s="38"/>
      <c r="C194" s="39"/>
      <c r="D194" s="27"/>
      <c r="E194" s="27"/>
      <c r="F194" s="27"/>
      <c r="G194" s="27"/>
      <c r="H194" s="28"/>
      <c r="I194" s="28"/>
      <c r="J194" s="28"/>
      <c r="K194" s="27"/>
    </row>
    <row r="195" spans="2:12" ht="56.25" customHeight="1">
      <c r="B195" s="131"/>
      <c r="C195" s="132"/>
      <c r="D195" s="502" t="s">
        <v>589</v>
      </c>
      <c r="E195" s="503"/>
      <c r="F195" s="133" t="s">
        <v>590</v>
      </c>
      <c r="G195" s="478" t="s">
        <v>591</v>
      </c>
      <c r="H195" s="479"/>
      <c r="I195" s="136"/>
      <c r="J195" s="137" t="s">
        <v>592</v>
      </c>
      <c r="K195" s="132"/>
      <c r="L195" s="138" t="s">
        <v>583</v>
      </c>
    </row>
    <row r="196" spans="2:12" ht="12.75">
      <c r="B196" s="139" t="s">
        <v>571</v>
      </c>
      <c r="C196" s="140"/>
      <c r="D196" s="141"/>
      <c r="E196" s="142"/>
      <c r="F196" s="143"/>
      <c r="G196" s="161"/>
      <c r="H196" s="145"/>
      <c r="I196" s="144"/>
      <c r="J196" s="145"/>
      <c r="K196" s="140"/>
      <c r="L196" s="145"/>
    </row>
    <row r="197" spans="2:12" ht="12.75">
      <c r="B197" s="139" t="s">
        <v>586</v>
      </c>
      <c r="C197" s="34"/>
      <c r="D197" s="146"/>
      <c r="E197" s="147"/>
      <c r="F197" s="121"/>
      <c r="G197" s="122"/>
      <c r="H197" s="123"/>
      <c r="I197" s="148"/>
      <c r="J197" s="123">
        <f>CDKT!F57</f>
        <v>7555205543</v>
      </c>
      <c r="K197" s="30"/>
      <c r="L197" s="123">
        <f>J197+H197+G197+F197+E197</f>
        <v>7555205543</v>
      </c>
    </row>
    <row r="198" spans="2:12" ht="12.75">
      <c r="B198" s="139"/>
      <c r="C198" s="124" t="s">
        <v>573</v>
      </c>
      <c r="D198" s="146"/>
      <c r="E198" s="147"/>
      <c r="F198" s="120"/>
      <c r="G198" s="216"/>
      <c r="H198" s="217"/>
      <c r="I198" s="66"/>
      <c r="J198" s="217"/>
      <c r="K198" s="34"/>
      <c r="L198" s="217"/>
    </row>
    <row r="199" spans="2:12" ht="12.75">
      <c r="B199" s="139"/>
      <c r="C199" s="124" t="s">
        <v>574</v>
      </c>
      <c r="D199" s="146"/>
      <c r="E199" s="147"/>
      <c r="F199" s="120"/>
      <c r="G199" s="216"/>
      <c r="H199" s="217"/>
      <c r="I199" s="66"/>
      <c r="J199" s="217"/>
      <c r="K199" s="34"/>
      <c r="L199" s="217"/>
    </row>
    <row r="200" spans="2:12" ht="12.75">
      <c r="B200" s="139"/>
      <c r="C200" s="124" t="s">
        <v>575</v>
      </c>
      <c r="D200" s="146"/>
      <c r="E200" s="147"/>
      <c r="F200" s="120"/>
      <c r="G200" s="216"/>
      <c r="H200" s="217"/>
      <c r="I200" s="66"/>
      <c r="J200" s="217"/>
      <c r="K200" s="34"/>
      <c r="L200" s="217"/>
    </row>
    <row r="201" spans="2:12" ht="12.75">
      <c r="B201" s="139"/>
      <c r="C201" s="124" t="s">
        <v>576</v>
      </c>
      <c r="D201" s="146"/>
      <c r="E201" s="147"/>
      <c r="F201" s="120"/>
      <c r="G201" s="216"/>
      <c r="H201" s="217"/>
      <c r="I201" s="66"/>
      <c r="J201" s="217"/>
      <c r="K201" s="34"/>
      <c r="L201" s="217"/>
    </row>
    <row r="202" spans="2:12" ht="12.75">
      <c r="B202" s="139"/>
      <c r="C202" s="124" t="s">
        <v>577</v>
      </c>
      <c r="D202" s="146"/>
      <c r="E202" s="147"/>
      <c r="F202" s="120"/>
      <c r="G202" s="216"/>
      <c r="H202" s="217"/>
      <c r="I202" s="66"/>
      <c r="J202" s="217"/>
      <c r="K202" s="34"/>
      <c r="L202" s="217"/>
    </row>
    <row r="203" spans="2:12" ht="12.75">
      <c r="B203" s="139"/>
      <c r="C203" s="124" t="s">
        <v>578</v>
      </c>
      <c r="D203" s="146"/>
      <c r="E203" s="147"/>
      <c r="F203" s="120"/>
      <c r="G203" s="216"/>
      <c r="H203" s="217"/>
      <c r="I203" s="66"/>
      <c r="J203" s="217"/>
      <c r="K203" s="34"/>
      <c r="L203" s="217"/>
    </row>
    <row r="204" spans="2:12" ht="12.75">
      <c r="B204" s="139" t="s">
        <v>587</v>
      </c>
      <c r="C204" s="34"/>
      <c r="D204" s="146"/>
      <c r="E204" s="147"/>
      <c r="F204" s="121">
        <f>F197+F198+F199+F200-F201-F202-F203</f>
        <v>0</v>
      </c>
      <c r="G204" s="122">
        <f>G197+G198+G199+G200-G201-G202-G203</f>
        <v>0</v>
      </c>
      <c r="H204" s="123">
        <f>H197+H198+H199+H200-H201-H202-H203</f>
        <v>0</v>
      </c>
      <c r="I204" s="148"/>
      <c r="J204" s="123">
        <f>J197+J198+J199+J200-J201-J202-J203</f>
        <v>7555205543</v>
      </c>
      <c r="K204" s="30"/>
      <c r="L204" s="123">
        <f>L197+L198+L199+L200-L201-L202-L203</f>
        <v>7555205543</v>
      </c>
    </row>
    <row r="205" spans="2:12" ht="12.75">
      <c r="B205" s="149"/>
      <c r="C205" s="34"/>
      <c r="D205" s="146"/>
      <c r="E205" s="147"/>
      <c r="F205" s="120"/>
      <c r="G205" s="216"/>
      <c r="H205" s="217"/>
      <c r="I205" s="66"/>
      <c r="J205" s="217"/>
      <c r="K205" s="34"/>
      <c r="L205" s="217"/>
    </row>
    <row r="206" spans="2:12" ht="12.75">
      <c r="B206" s="114" t="s">
        <v>572</v>
      </c>
      <c r="C206" s="39"/>
      <c r="D206" s="150"/>
      <c r="E206" s="151"/>
      <c r="F206" s="120"/>
      <c r="G206" s="216"/>
      <c r="H206" s="217"/>
      <c r="I206" s="148"/>
      <c r="J206" s="217"/>
      <c r="K206" s="30"/>
      <c r="L206" s="217"/>
    </row>
    <row r="207" spans="2:12" ht="12.75">
      <c r="B207" s="139" t="s">
        <v>586</v>
      </c>
      <c r="C207" s="152"/>
      <c r="D207" s="146"/>
      <c r="E207" s="147"/>
      <c r="F207" s="120"/>
      <c r="G207" s="216"/>
      <c r="H207" s="217"/>
      <c r="I207" s="66"/>
      <c r="J207" s="217">
        <f>CDKT!F58</f>
        <v>-6534916494</v>
      </c>
      <c r="K207" s="34"/>
      <c r="L207" s="123">
        <f>J207+H207+G207+F207+E207</f>
        <v>-6534916494</v>
      </c>
    </row>
    <row r="208" spans="2:12" ht="12.75">
      <c r="B208" s="153"/>
      <c r="C208" s="154" t="s">
        <v>672</v>
      </c>
      <c r="D208" s="146"/>
      <c r="E208" s="147"/>
      <c r="F208" s="120"/>
      <c r="G208" s="216"/>
      <c r="H208" s="217"/>
      <c r="I208" s="66"/>
      <c r="J208" s="217">
        <f>-CDKT!F58+CDKT!E58</f>
        <v>-1020049332</v>
      </c>
      <c r="K208" s="34"/>
      <c r="L208" s="123">
        <f>J208+H208+G208+F208+E208</f>
        <v>-1020049332</v>
      </c>
    </row>
    <row r="209" spans="2:12" ht="12.75">
      <c r="B209" s="153"/>
      <c r="C209" s="154" t="s">
        <v>576</v>
      </c>
      <c r="D209" s="146"/>
      <c r="E209" s="147"/>
      <c r="F209" s="120"/>
      <c r="G209" s="216"/>
      <c r="H209" s="217"/>
      <c r="I209" s="66"/>
      <c r="J209" s="217"/>
      <c r="K209" s="34"/>
      <c r="L209" s="217"/>
    </row>
    <row r="210" spans="2:12" ht="12.75">
      <c r="B210" s="153"/>
      <c r="C210" s="124" t="s">
        <v>577</v>
      </c>
      <c r="D210" s="146"/>
      <c r="E210" s="147"/>
      <c r="F210" s="120"/>
      <c r="G210" s="216"/>
      <c r="H210" s="217"/>
      <c r="I210" s="66"/>
      <c r="J210" s="217"/>
      <c r="K210" s="34"/>
      <c r="L210" s="217"/>
    </row>
    <row r="211" spans="2:12" ht="12.75">
      <c r="B211" s="153"/>
      <c r="C211" s="124" t="s">
        <v>578</v>
      </c>
      <c r="D211" s="146"/>
      <c r="E211" s="147"/>
      <c r="F211" s="120"/>
      <c r="G211" s="216"/>
      <c r="H211" s="217"/>
      <c r="I211" s="66"/>
      <c r="J211" s="217"/>
      <c r="K211" s="34"/>
      <c r="L211" s="217"/>
    </row>
    <row r="212" spans="2:12" ht="12.75">
      <c r="B212" s="139" t="s">
        <v>587</v>
      </c>
      <c r="C212" s="155"/>
      <c r="D212" s="156"/>
      <c r="E212" s="157"/>
      <c r="F212" s="158">
        <f>F207+F208-F209-F210-F211</f>
        <v>0</v>
      </c>
      <c r="G212" s="220">
        <f>G207+G208-G209-G210-G211</f>
        <v>0</v>
      </c>
      <c r="H212" s="221">
        <f>H207+H208-H209-H210-H211</f>
        <v>0</v>
      </c>
      <c r="I212" s="36"/>
      <c r="J212" s="221">
        <f>J207+J208-J209-J210-J211</f>
        <v>-7554965826</v>
      </c>
      <c r="K212" s="220"/>
      <c r="L212" s="221">
        <f>L207+L208-L209-L210-L211</f>
        <v>-7554965826</v>
      </c>
    </row>
    <row r="213" spans="2:12" ht="12.75">
      <c r="B213" s="126" t="s">
        <v>585</v>
      </c>
      <c r="C213" s="155"/>
      <c r="D213" s="156"/>
      <c r="E213" s="157"/>
      <c r="F213" s="128"/>
      <c r="G213" s="218"/>
      <c r="H213" s="219"/>
      <c r="I213" s="36"/>
      <c r="J213" s="219"/>
      <c r="K213" s="35"/>
      <c r="L213" s="219"/>
    </row>
    <row r="214" spans="2:12" ht="12.75">
      <c r="B214" s="126"/>
      <c r="C214" s="159" t="s">
        <v>586</v>
      </c>
      <c r="D214" s="156"/>
      <c r="E214" s="157"/>
      <c r="F214" s="158">
        <f>F197+F207</f>
        <v>0</v>
      </c>
      <c r="G214" s="218"/>
      <c r="H214" s="219"/>
      <c r="I214" s="36"/>
      <c r="J214" s="160">
        <f>J197+J207</f>
        <v>1020289049</v>
      </c>
      <c r="K214" s="35"/>
      <c r="L214" s="160">
        <f>L197+L207</f>
        <v>1020289049</v>
      </c>
    </row>
    <row r="215" spans="2:12" ht="12.75">
      <c r="B215" s="126"/>
      <c r="C215" s="159" t="s">
        <v>587</v>
      </c>
      <c r="D215" s="156"/>
      <c r="E215" s="157"/>
      <c r="F215" s="158">
        <f>F204+F212</f>
        <v>0</v>
      </c>
      <c r="G215" s="218"/>
      <c r="H215" s="219"/>
      <c r="I215" s="36"/>
      <c r="J215" s="221">
        <f>J204+J212</f>
        <v>239717</v>
      </c>
      <c r="K215" s="35"/>
      <c r="L215" s="221">
        <f>L204+L212</f>
        <v>239717</v>
      </c>
    </row>
    <row r="216" spans="2:11" ht="12.75">
      <c r="B216" s="38"/>
      <c r="C216" s="39"/>
      <c r="D216" s="27"/>
      <c r="E216" s="27"/>
      <c r="F216" s="27"/>
      <c r="G216" s="27"/>
      <c r="H216" s="28"/>
      <c r="I216" s="28"/>
      <c r="J216" s="28"/>
      <c r="K216" s="27"/>
    </row>
    <row r="217" spans="1:12" ht="12.75">
      <c r="A217" s="103" t="s">
        <v>453</v>
      </c>
      <c r="B217" s="38" t="s">
        <v>76</v>
      </c>
      <c r="L217" s="32"/>
    </row>
    <row r="218" spans="1:12" ht="12.75">
      <c r="A218" s="162"/>
      <c r="J218" s="31"/>
      <c r="K218" s="89"/>
      <c r="L218" s="89" t="s">
        <v>657</v>
      </c>
    </row>
    <row r="219" spans="1:12" ht="12.75">
      <c r="A219" s="162"/>
      <c r="J219" s="31"/>
      <c r="K219" s="28"/>
      <c r="L219" s="90" t="s">
        <v>540</v>
      </c>
    </row>
    <row r="220" spans="1:12" ht="12.75">
      <c r="A220" s="162"/>
      <c r="B220" s="88" t="s">
        <v>658</v>
      </c>
      <c r="J220" s="31"/>
      <c r="K220" s="32"/>
      <c r="L220" s="66">
        <f>CDKT!F77</f>
        <v>1967547637</v>
      </c>
    </row>
    <row r="221" spans="1:12" ht="12.75">
      <c r="A221" s="162"/>
      <c r="B221" s="88" t="s">
        <v>659</v>
      </c>
      <c r="J221" s="31"/>
      <c r="K221" s="32"/>
      <c r="L221" s="66"/>
    </row>
    <row r="222" spans="1:12" ht="12.75">
      <c r="A222" s="162"/>
      <c r="B222" s="88" t="s">
        <v>660</v>
      </c>
      <c r="J222" s="31"/>
      <c r="K222" s="32"/>
      <c r="L222" s="66">
        <f>'[5]TienQuyHTTT_06070'!$C$5</f>
        <v>112934833</v>
      </c>
    </row>
    <row r="223" spans="1:12" ht="12.75">
      <c r="A223" s="162"/>
      <c r="B223" s="38" t="s">
        <v>544</v>
      </c>
      <c r="C223" s="27"/>
      <c r="D223" s="27"/>
      <c r="E223" s="27"/>
      <c r="F223" s="27"/>
      <c r="G223" s="27"/>
      <c r="H223" s="28"/>
      <c r="I223" s="28"/>
      <c r="J223" s="31"/>
      <c r="K223" s="27"/>
      <c r="L223" s="95">
        <f>SUM(L220:L222)</f>
        <v>2080482470</v>
      </c>
    </row>
    <row r="224" spans="1:12" ht="12.75">
      <c r="A224" s="62" t="s">
        <v>842</v>
      </c>
      <c r="B224" s="63"/>
      <c r="C224" s="63"/>
      <c r="D224" s="63"/>
      <c r="E224" s="63"/>
      <c r="F224" s="63"/>
      <c r="G224" s="63"/>
      <c r="H224" s="63"/>
      <c r="I224" s="63"/>
      <c r="J224" s="63"/>
      <c r="K224" s="63"/>
      <c r="L224" s="63"/>
    </row>
    <row r="225" spans="1:12" ht="12.75">
      <c r="A225" s="64" t="s">
        <v>852</v>
      </c>
      <c r="B225" s="35"/>
      <c r="C225" s="35"/>
      <c r="D225" s="35"/>
      <c r="E225" s="35"/>
      <c r="F225" s="35"/>
      <c r="G225" s="35"/>
      <c r="H225" s="35"/>
      <c r="I225" s="35"/>
      <c r="J225" s="36"/>
      <c r="K225" s="36"/>
      <c r="L225" s="35"/>
    </row>
    <row r="226" spans="2:11" ht="12.75">
      <c r="B226" s="38"/>
      <c r="C226" s="39"/>
      <c r="D226" s="27"/>
      <c r="E226" s="27"/>
      <c r="F226" s="27"/>
      <c r="G226" s="27"/>
      <c r="H226" s="28"/>
      <c r="I226" s="28"/>
      <c r="J226" s="28"/>
      <c r="K226" s="27"/>
    </row>
    <row r="227" spans="1:2" ht="12.75">
      <c r="A227" s="103" t="s">
        <v>445</v>
      </c>
      <c r="B227" s="38" t="s">
        <v>593</v>
      </c>
    </row>
    <row r="228" spans="10:12" ht="12.75">
      <c r="J228" s="89" t="s">
        <v>663</v>
      </c>
      <c r="K228" s="89"/>
      <c r="L228" s="89" t="s">
        <v>662</v>
      </c>
    </row>
    <row r="229" spans="3:12" ht="12.75">
      <c r="C229" s="27"/>
      <c r="J229" s="90" t="s">
        <v>540</v>
      </c>
      <c r="K229" s="28"/>
      <c r="L229" s="90" t="s">
        <v>540</v>
      </c>
    </row>
    <row r="230" spans="2:12" ht="12.75">
      <c r="B230" s="88" t="s">
        <v>594</v>
      </c>
      <c r="C230" s="27"/>
      <c r="D230" s="27"/>
      <c r="E230" s="27"/>
      <c r="F230" s="163"/>
      <c r="G230" s="27"/>
      <c r="H230" s="28"/>
      <c r="I230" s="28"/>
      <c r="J230" s="32">
        <v>1061386364</v>
      </c>
      <c r="L230" s="32">
        <v>1061386364</v>
      </c>
    </row>
    <row r="231" spans="2:12" ht="12.75">
      <c r="B231" s="88" t="s">
        <v>595</v>
      </c>
      <c r="J231" s="66">
        <v>0</v>
      </c>
      <c r="K231" s="32"/>
      <c r="L231" s="66">
        <v>0</v>
      </c>
    </row>
    <row r="232" spans="2:12" ht="12.75">
      <c r="B232" s="88" t="s">
        <v>596</v>
      </c>
      <c r="G232" s="164"/>
      <c r="J232" s="66">
        <v>0</v>
      </c>
      <c r="K232" s="32"/>
      <c r="L232" s="66">
        <v>0</v>
      </c>
    </row>
    <row r="233" spans="2:12" ht="12.75">
      <c r="B233" s="88" t="s">
        <v>597</v>
      </c>
      <c r="J233" s="66">
        <v>0</v>
      </c>
      <c r="K233" s="32"/>
      <c r="L233" s="66">
        <v>0</v>
      </c>
    </row>
    <row r="234" spans="2:12" ht="12.75">
      <c r="B234" s="88" t="s">
        <v>598</v>
      </c>
      <c r="J234" s="32">
        <f>303422610+4085938</f>
        <v>307508548</v>
      </c>
      <c r="L234" s="130">
        <v>264956781</v>
      </c>
    </row>
    <row r="235" spans="2:12" ht="12.75">
      <c r="B235" s="88" t="s">
        <v>599</v>
      </c>
      <c r="J235" s="66">
        <v>0</v>
      </c>
      <c r="K235" s="32"/>
      <c r="L235" s="66">
        <v>0</v>
      </c>
    </row>
    <row r="236" spans="2:12" ht="12.75">
      <c r="B236" s="88" t="s">
        <v>600</v>
      </c>
      <c r="J236" s="32">
        <f>4545-189192247</f>
        <v>-189187702</v>
      </c>
      <c r="L236" s="165">
        <v>-189192247</v>
      </c>
    </row>
    <row r="237" spans="2:12" ht="12.75">
      <c r="B237" s="88" t="s">
        <v>601</v>
      </c>
      <c r="G237" s="166"/>
      <c r="L237" s="165"/>
    </row>
    <row r="238" spans="2:12" ht="12.75">
      <c r="B238" s="38" t="s">
        <v>544</v>
      </c>
      <c r="C238" s="27"/>
      <c r="D238" s="27"/>
      <c r="E238" s="27"/>
      <c r="F238" s="27"/>
      <c r="G238" s="27"/>
      <c r="H238" s="28"/>
      <c r="I238" s="28"/>
      <c r="J238" s="95">
        <f>SUM(J230:J237)</f>
        <v>1179707210</v>
      </c>
      <c r="K238" s="27"/>
      <c r="L238" s="95">
        <f>SUM(L230:L237)</f>
        <v>1137150898</v>
      </c>
    </row>
    <row r="239" ht="12.75">
      <c r="L239" s="32"/>
    </row>
    <row r="240" spans="1:12" ht="12.75">
      <c r="A240" s="103" t="s">
        <v>125</v>
      </c>
      <c r="B240" s="38" t="s">
        <v>85</v>
      </c>
      <c r="L240" s="32"/>
    </row>
    <row r="241" spans="1:12" ht="12.75">
      <c r="A241" s="162"/>
      <c r="J241" s="89" t="s">
        <v>663</v>
      </c>
      <c r="K241" s="89"/>
      <c r="L241" s="89" t="s">
        <v>662</v>
      </c>
    </row>
    <row r="242" spans="1:12" ht="12.75">
      <c r="A242" s="162"/>
      <c r="J242" s="90" t="s">
        <v>540</v>
      </c>
      <c r="K242" s="28"/>
      <c r="L242" s="90" t="s">
        <v>540</v>
      </c>
    </row>
    <row r="243" spans="1:12" ht="12.75">
      <c r="A243" s="162"/>
      <c r="B243" s="88" t="s">
        <v>603</v>
      </c>
      <c r="J243" s="66">
        <v>0</v>
      </c>
      <c r="K243" s="32"/>
      <c r="L243" s="66">
        <v>0</v>
      </c>
    </row>
    <row r="244" spans="1:12" ht="12.75">
      <c r="A244" s="162"/>
      <c r="B244" s="88" t="s">
        <v>604</v>
      </c>
      <c r="J244" s="66">
        <v>0</v>
      </c>
      <c r="K244" s="32"/>
      <c r="L244" s="66">
        <v>0</v>
      </c>
    </row>
    <row r="245" spans="1:12" ht="12.75">
      <c r="A245" s="162"/>
      <c r="B245" s="88" t="s">
        <v>605</v>
      </c>
      <c r="J245" s="66">
        <v>0</v>
      </c>
      <c r="K245" s="32"/>
      <c r="L245" s="66">
        <v>0</v>
      </c>
    </row>
    <row r="246" spans="1:12" ht="12.75">
      <c r="A246" s="162"/>
      <c r="B246" s="88" t="s">
        <v>606</v>
      </c>
      <c r="J246" s="66">
        <f>CDKT!E95</f>
        <v>164820000</v>
      </c>
      <c r="K246" s="32">
        <v>627872000</v>
      </c>
      <c r="L246" s="66">
        <f>CDKT!F95</f>
        <v>663820000</v>
      </c>
    </row>
    <row r="247" spans="1:12" ht="12.75">
      <c r="A247" s="162"/>
      <c r="B247" s="38" t="s">
        <v>544</v>
      </c>
      <c r="C247" s="27"/>
      <c r="D247" s="27"/>
      <c r="E247" s="27"/>
      <c r="F247" s="27"/>
      <c r="G247" s="27"/>
      <c r="H247" s="28"/>
      <c r="I247" s="28"/>
      <c r="J247" s="95">
        <f>SUM(J243:J246)</f>
        <v>164820000</v>
      </c>
      <c r="K247" s="27"/>
      <c r="L247" s="95">
        <f>SUM(L243:L246)</f>
        <v>663820000</v>
      </c>
    </row>
    <row r="248" spans="1:12" ht="12.75">
      <c r="A248" s="162"/>
      <c r="L248" s="32"/>
    </row>
    <row r="249" spans="1:12" ht="12.75">
      <c r="A249" s="103" t="s">
        <v>126</v>
      </c>
      <c r="B249" s="38" t="s">
        <v>614</v>
      </c>
      <c r="L249" s="32"/>
    </row>
    <row r="250" spans="1:12" ht="12.75">
      <c r="A250" s="162"/>
      <c r="J250" s="89" t="s">
        <v>663</v>
      </c>
      <c r="K250" s="89"/>
      <c r="L250" s="89" t="s">
        <v>662</v>
      </c>
    </row>
    <row r="251" spans="1:12" ht="12.75">
      <c r="A251" s="162"/>
      <c r="J251" s="90" t="s">
        <v>540</v>
      </c>
      <c r="K251" s="28"/>
      <c r="L251" s="90" t="s">
        <v>540</v>
      </c>
    </row>
    <row r="252" spans="1:12" ht="12.75">
      <c r="A252" s="162"/>
      <c r="B252" s="88" t="s">
        <v>615</v>
      </c>
      <c r="J252" s="32">
        <v>0</v>
      </c>
      <c r="L252" s="32">
        <v>0</v>
      </c>
    </row>
    <row r="253" spans="1:12" ht="12.75">
      <c r="A253" s="162"/>
      <c r="B253" s="88" t="s">
        <v>616</v>
      </c>
      <c r="J253" s="32">
        <v>0</v>
      </c>
      <c r="L253" s="32">
        <v>0</v>
      </c>
    </row>
    <row r="254" spans="1:12" ht="12.75">
      <c r="A254" s="162"/>
      <c r="B254" s="88" t="s">
        <v>617</v>
      </c>
      <c r="J254" s="32">
        <v>0</v>
      </c>
      <c r="L254" s="32">
        <v>0</v>
      </c>
    </row>
    <row r="255" spans="1:12" ht="12.75">
      <c r="A255" s="162"/>
      <c r="B255" s="88" t="s">
        <v>618</v>
      </c>
      <c r="J255" s="32">
        <v>0</v>
      </c>
      <c r="L255" s="32">
        <v>0</v>
      </c>
    </row>
    <row r="256" spans="1:12" ht="12.75">
      <c r="A256" s="162"/>
      <c r="B256" s="88" t="s">
        <v>619</v>
      </c>
      <c r="J256" s="32">
        <f>CDKT!E98</f>
        <v>12232941015</v>
      </c>
      <c r="L256" s="32">
        <f>CDKT!F98</f>
        <v>3356831811</v>
      </c>
    </row>
    <row r="257" spans="1:12" ht="12.75">
      <c r="A257" s="162"/>
      <c r="B257" s="38" t="s">
        <v>544</v>
      </c>
      <c r="C257" s="27"/>
      <c r="D257" s="27"/>
      <c r="E257" s="27"/>
      <c r="F257" s="27"/>
      <c r="G257" s="27"/>
      <c r="H257" s="28"/>
      <c r="I257" s="28"/>
      <c r="J257" s="95">
        <f>SUM(J252:J256)</f>
        <v>12232941015</v>
      </c>
      <c r="K257" s="27"/>
      <c r="L257" s="95">
        <f>SUM(L252:L256)</f>
        <v>3356831811</v>
      </c>
    </row>
    <row r="258" spans="1:12" ht="12.75">
      <c r="A258" s="162"/>
      <c r="L258" s="32"/>
    </row>
    <row r="259" spans="1:12" ht="12.75">
      <c r="A259" s="103" t="s">
        <v>128</v>
      </c>
      <c r="B259" s="38" t="s">
        <v>94</v>
      </c>
      <c r="L259" s="32"/>
    </row>
    <row r="260" spans="1:12" ht="12.75">
      <c r="A260" s="162"/>
      <c r="J260" s="89" t="s">
        <v>663</v>
      </c>
      <c r="K260" s="89"/>
      <c r="L260" s="89" t="s">
        <v>662</v>
      </c>
    </row>
    <row r="261" spans="1:12" ht="12.75">
      <c r="A261" s="162"/>
      <c r="J261" s="90" t="s">
        <v>540</v>
      </c>
      <c r="K261" s="28"/>
      <c r="L261" s="90" t="s">
        <v>540</v>
      </c>
    </row>
    <row r="262" spans="1:12" ht="12.75">
      <c r="A262" s="162"/>
      <c r="B262" s="88" t="s">
        <v>607</v>
      </c>
      <c r="L262" s="32"/>
    </row>
    <row r="263" spans="1:15" ht="12.75">
      <c r="A263" s="162"/>
      <c r="B263" s="88" t="s">
        <v>608</v>
      </c>
      <c r="J263" s="32">
        <v>0</v>
      </c>
      <c r="L263" s="32">
        <v>153764496</v>
      </c>
      <c r="M263" s="34"/>
      <c r="N263" s="29"/>
      <c r="O263" s="31"/>
    </row>
    <row r="264" spans="1:15" ht="12.75">
      <c r="A264" s="162"/>
      <c r="B264" s="88" t="s">
        <v>609</v>
      </c>
      <c r="J264" s="32">
        <v>287191690</v>
      </c>
      <c r="L264" s="32">
        <v>277402950</v>
      </c>
      <c r="M264" s="34"/>
      <c r="N264" s="29"/>
      <c r="O264" s="31"/>
    </row>
    <row r="265" spans="1:15" ht="12.75">
      <c r="A265" s="162"/>
      <c r="B265" s="88" t="s">
        <v>610</v>
      </c>
      <c r="J265" s="32">
        <v>0</v>
      </c>
      <c r="L265" s="32">
        <v>0</v>
      </c>
      <c r="M265" s="34"/>
      <c r="N265" s="29"/>
      <c r="O265" s="31"/>
    </row>
    <row r="266" spans="1:12" ht="12.75">
      <c r="A266" s="162"/>
      <c r="B266" s="88" t="s">
        <v>611</v>
      </c>
      <c r="J266" s="32">
        <f>CDKT!E97-'Thuyet minh'!J264</f>
        <v>-3998335</v>
      </c>
      <c r="L266" s="32">
        <v>9301665</v>
      </c>
    </row>
    <row r="267" spans="1:15" s="34" customFormat="1" ht="12.75">
      <c r="A267" s="38"/>
      <c r="B267" s="38" t="s">
        <v>544</v>
      </c>
      <c r="C267" s="38"/>
      <c r="D267" s="38"/>
      <c r="E267" s="38"/>
      <c r="F267" s="38"/>
      <c r="G267" s="38"/>
      <c r="H267" s="38"/>
      <c r="I267" s="38"/>
      <c r="J267" s="167">
        <f>SUM(J262:J266)</f>
        <v>283193355</v>
      </c>
      <c r="K267" s="168"/>
      <c r="L267" s="167">
        <f>SUM(L262:L266)</f>
        <v>440469111</v>
      </c>
      <c r="M267" s="33"/>
      <c r="O267" s="29"/>
    </row>
    <row r="268" ht="12.75"/>
    <row r="269" spans="1:2" ht="12.75">
      <c r="A269" s="103" t="s">
        <v>127</v>
      </c>
      <c r="B269" s="38" t="s">
        <v>612</v>
      </c>
    </row>
    <row r="270" ht="12.75"/>
    <row r="271" spans="2:10" ht="24.75" customHeight="1">
      <c r="B271" s="131"/>
      <c r="C271" s="169" t="s">
        <v>549</v>
      </c>
      <c r="D271" s="170"/>
      <c r="E271" s="478" t="s">
        <v>21</v>
      </c>
      <c r="F271" s="479"/>
      <c r="G271" s="186" t="s">
        <v>446</v>
      </c>
      <c r="H271" s="186" t="s">
        <v>447</v>
      </c>
      <c r="I271" s="132"/>
      <c r="J271" s="138" t="s">
        <v>20</v>
      </c>
    </row>
    <row r="272" spans="2:11" ht="12.75">
      <c r="B272" s="149"/>
      <c r="C272" s="124" t="s">
        <v>108</v>
      </c>
      <c r="D272" s="34"/>
      <c r="E272" s="480">
        <f>CDKT!F119</f>
        <v>100000000000</v>
      </c>
      <c r="F272" s="481"/>
      <c r="I272" s="144"/>
      <c r="J272" s="143">
        <f>E272+G272-H272</f>
        <v>100000000000</v>
      </c>
      <c r="K272" s="140"/>
    </row>
    <row r="273" spans="2:11" ht="12.75">
      <c r="B273" s="149"/>
      <c r="C273" s="124" t="s">
        <v>109</v>
      </c>
      <c r="D273" s="171"/>
      <c r="E273" s="480"/>
      <c r="F273" s="481"/>
      <c r="G273" s="187"/>
      <c r="H273" s="188"/>
      <c r="I273" s="148"/>
      <c r="J273" s="123">
        <f aca="true" t="shared" si="0" ref="J273:J283">E273+G273-H273</f>
        <v>0</v>
      </c>
      <c r="K273" s="30"/>
    </row>
    <row r="274" spans="2:11" ht="12.75">
      <c r="B274" s="149"/>
      <c r="C274" s="124" t="s">
        <v>110</v>
      </c>
      <c r="D274" s="171"/>
      <c r="E274" s="480"/>
      <c r="F274" s="481"/>
      <c r="G274" s="187"/>
      <c r="H274" s="188"/>
      <c r="I274" s="66"/>
      <c r="J274" s="217">
        <f t="shared" si="0"/>
        <v>0</v>
      </c>
      <c r="K274" s="34"/>
    </row>
    <row r="275" spans="2:11" ht="12.75">
      <c r="B275" s="149"/>
      <c r="C275" s="124" t="s">
        <v>111</v>
      </c>
      <c r="D275" s="171"/>
      <c r="E275" s="480"/>
      <c r="F275" s="481"/>
      <c r="G275" s="187"/>
      <c r="H275" s="188"/>
      <c r="I275" s="66"/>
      <c r="J275" s="217">
        <f t="shared" si="0"/>
        <v>0</v>
      </c>
      <c r="K275" s="34"/>
    </row>
    <row r="276" spans="2:11" ht="12.75">
      <c r="B276" s="149"/>
      <c r="C276" s="124" t="s">
        <v>112</v>
      </c>
      <c r="D276" s="171"/>
      <c r="E276" s="480"/>
      <c r="F276" s="481"/>
      <c r="G276" s="187"/>
      <c r="H276" s="188"/>
      <c r="I276" s="66"/>
      <c r="J276" s="217">
        <f t="shared" si="0"/>
        <v>0</v>
      </c>
      <c r="K276" s="34"/>
    </row>
    <row r="277" spans="2:11" ht="12.75">
      <c r="B277" s="149"/>
      <c r="C277" s="124" t="s">
        <v>113</v>
      </c>
      <c r="D277" s="171"/>
      <c r="E277" s="480"/>
      <c r="F277" s="481"/>
      <c r="G277" s="187"/>
      <c r="H277" s="188"/>
      <c r="I277" s="66"/>
      <c r="J277" s="217">
        <f t="shared" si="0"/>
        <v>0</v>
      </c>
      <c r="K277" s="34"/>
    </row>
    <row r="278" spans="2:11" ht="12.75">
      <c r="B278" s="149"/>
      <c r="C278" s="124" t="s">
        <v>114</v>
      </c>
      <c r="D278" s="171"/>
      <c r="E278" s="480"/>
      <c r="F278" s="481"/>
      <c r="G278" s="187"/>
      <c r="H278" s="188"/>
      <c r="I278" s="66"/>
      <c r="J278" s="217">
        <f t="shared" si="0"/>
        <v>0</v>
      </c>
      <c r="K278" s="34"/>
    </row>
    <row r="279" spans="2:11" ht="12.75">
      <c r="B279" s="149"/>
      <c r="C279" s="124" t="s">
        <v>115</v>
      </c>
      <c r="D279" s="171"/>
      <c r="E279" s="480">
        <f>CDKT!F126</f>
        <v>1321976000</v>
      </c>
      <c r="F279" s="481"/>
      <c r="G279" s="187"/>
      <c r="H279" s="188"/>
      <c r="I279" s="66"/>
      <c r="J279" s="217">
        <f t="shared" si="0"/>
        <v>1321976000</v>
      </c>
      <c r="K279" s="34"/>
    </row>
    <row r="280" spans="2:11" ht="12.75">
      <c r="B280" s="149"/>
      <c r="C280" s="124" t="s">
        <v>443</v>
      </c>
      <c r="D280" s="171"/>
      <c r="E280" s="480"/>
      <c r="F280" s="481"/>
      <c r="G280" s="187"/>
      <c r="H280" s="188"/>
      <c r="I280" s="148"/>
      <c r="J280" s="123">
        <f t="shared" si="0"/>
        <v>0</v>
      </c>
      <c r="K280" s="30"/>
    </row>
    <row r="281" spans="2:11" ht="12.75">
      <c r="B281" s="149"/>
      <c r="C281" s="124" t="s">
        <v>117</v>
      </c>
      <c r="D281" s="171"/>
      <c r="E281" s="480">
        <f>CDKT!F128</f>
        <v>-25043033812</v>
      </c>
      <c r="F281" s="481"/>
      <c r="G281" s="187"/>
      <c r="H281" s="188">
        <f>-KQKD!F36</f>
        <v>1871140412</v>
      </c>
      <c r="I281" s="148"/>
      <c r="J281" s="217">
        <f t="shared" si="0"/>
        <v>-26914174224</v>
      </c>
      <c r="K281" s="30"/>
    </row>
    <row r="282" spans="2:11" ht="12.75">
      <c r="B282" s="126"/>
      <c r="C282" s="159"/>
      <c r="D282" s="35"/>
      <c r="E282" s="486"/>
      <c r="F282" s="487"/>
      <c r="G282" s="218"/>
      <c r="H282" s="219"/>
      <c r="I282" s="36"/>
      <c r="J282" s="221">
        <f t="shared" si="0"/>
        <v>0</v>
      </c>
      <c r="K282" s="35"/>
    </row>
    <row r="283" spans="2:11" ht="12.75">
      <c r="B283" s="126"/>
      <c r="C283" s="172" t="s">
        <v>613</v>
      </c>
      <c r="D283" s="35"/>
      <c r="E283" s="488">
        <f>SUM(E272:F281)</f>
        <v>76278942188</v>
      </c>
      <c r="F283" s="489"/>
      <c r="G283" s="189"/>
      <c r="H283" s="189">
        <f>SUM(H273:I281)</f>
        <v>1871140412</v>
      </c>
      <c r="I283" s="36"/>
      <c r="J283" s="221">
        <f t="shared" si="0"/>
        <v>74407801776</v>
      </c>
      <c r="K283" s="35"/>
    </row>
    <row r="284" spans="1:12" ht="12.75">
      <c r="A284" s="62" t="s">
        <v>842</v>
      </c>
      <c r="B284" s="63"/>
      <c r="C284" s="63"/>
      <c r="D284" s="63"/>
      <c r="E284" s="63"/>
      <c r="F284" s="63"/>
      <c r="G284" s="63"/>
      <c r="H284" s="63"/>
      <c r="I284" s="63"/>
      <c r="J284" s="63"/>
      <c r="K284" s="63"/>
      <c r="L284" s="63"/>
    </row>
    <row r="285" spans="1:12" ht="12.75">
      <c r="A285" s="64" t="s">
        <v>673</v>
      </c>
      <c r="B285" s="35"/>
      <c r="C285" s="35"/>
      <c r="D285" s="35"/>
      <c r="E285" s="35"/>
      <c r="F285" s="35"/>
      <c r="G285" s="35"/>
      <c r="H285" s="35"/>
      <c r="I285" s="35"/>
      <c r="J285" s="36"/>
      <c r="K285" s="36"/>
      <c r="L285" s="35"/>
    </row>
    <row r="286" ht="12.75"/>
    <row r="287" spans="1:12" ht="22.5" customHeight="1">
      <c r="A287" s="40" t="s">
        <v>538</v>
      </c>
      <c r="B287" s="475" t="s">
        <v>627</v>
      </c>
      <c r="C287" s="475"/>
      <c r="D287" s="475"/>
      <c r="E287" s="475"/>
      <c r="F287" s="475"/>
      <c r="G287" s="475"/>
      <c r="H287" s="475"/>
      <c r="I287" s="475"/>
      <c r="J287" s="475"/>
      <c r="K287" s="475"/>
      <c r="L287" s="475"/>
    </row>
    <row r="288" spans="1:2" ht="12.75">
      <c r="A288" s="103" t="s">
        <v>18</v>
      </c>
      <c r="B288" s="38" t="s">
        <v>628</v>
      </c>
    </row>
    <row r="289" spans="10:12" ht="12.75">
      <c r="J289" s="89" t="s">
        <v>846</v>
      </c>
      <c r="K289" s="89"/>
      <c r="L289" s="89" t="s">
        <v>847</v>
      </c>
    </row>
    <row r="290" spans="10:12" ht="12.75">
      <c r="J290" s="90" t="s">
        <v>540</v>
      </c>
      <c r="K290" s="28"/>
      <c r="L290" s="90" t="s">
        <v>540</v>
      </c>
    </row>
    <row r="291" spans="2:12" ht="12.75">
      <c r="B291" s="38" t="s">
        <v>352</v>
      </c>
      <c r="J291" s="28">
        <f>SUM(J292:J301)</f>
        <v>-38991176</v>
      </c>
      <c r="L291" s="28">
        <f>SUM(L292:L301)</f>
        <v>18819816230</v>
      </c>
    </row>
    <row r="292" spans="2:12" ht="12.75">
      <c r="B292" s="88" t="s">
        <v>541</v>
      </c>
      <c r="L292" s="32"/>
    </row>
    <row r="293" spans="3:12" ht="12.75">
      <c r="C293" s="173" t="s">
        <v>353</v>
      </c>
      <c r="J293" s="32">
        <f>KQKD!D15</f>
        <v>12585514</v>
      </c>
      <c r="L293" s="32">
        <f>KQKD!E15</f>
        <v>1024591559</v>
      </c>
    </row>
    <row r="294" spans="3:12" ht="12.75">
      <c r="C294" s="173" t="s">
        <v>354</v>
      </c>
      <c r="L294" s="32"/>
    </row>
    <row r="295" spans="3:12" ht="12.75">
      <c r="C295" s="102" t="s">
        <v>355</v>
      </c>
      <c r="L295" s="32"/>
    </row>
    <row r="296" spans="3:12" ht="12.75">
      <c r="C296" s="102" t="s">
        <v>356</v>
      </c>
      <c r="L296" s="32"/>
    </row>
    <row r="297" spans="3:12" ht="12.75">
      <c r="C297" s="102" t="s">
        <v>357</v>
      </c>
      <c r="J297" s="32">
        <f>KQKD!D19</f>
        <v>0</v>
      </c>
      <c r="L297" s="32">
        <f>KQKD!E19</f>
        <v>0</v>
      </c>
    </row>
    <row r="298" spans="3:12" ht="12.75">
      <c r="C298" s="102" t="s">
        <v>358</v>
      </c>
      <c r="L298" s="32"/>
    </row>
    <row r="299" ht="12.75">
      <c r="C299" s="102" t="s">
        <v>359</v>
      </c>
    </row>
    <row r="300" ht="12.75">
      <c r="C300" s="102" t="s">
        <v>360</v>
      </c>
    </row>
    <row r="301" spans="3:12" ht="12.75">
      <c r="C301" s="102" t="s">
        <v>361</v>
      </c>
      <c r="J301" s="32">
        <f>KQKD!D23</f>
        <v>-51576690</v>
      </c>
      <c r="L301" s="32">
        <f>KQKD!E23</f>
        <v>17795224671</v>
      </c>
    </row>
    <row r="302" spans="2:12" ht="12.75">
      <c r="B302" s="38" t="s">
        <v>362</v>
      </c>
      <c r="C302" s="102"/>
      <c r="J302" s="32">
        <v>0</v>
      </c>
      <c r="L302" s="32">
        <v>0</v>
      </c>
    </row>
    <row r="303" spans="2:12" ht="12.75">
      <c r="B303" s="38" t="s">
        <v>544</v>
      </c>
      <c r="C303" s="38"/>
      <c r="D303" s="38"/>
      <c r="E303" s="38"/>
      <c r="F303" s="38"/>
      <c r="G303" s="38"/>
      <c r="H303" s="38"/>
      <c r="I303" s="38"/>
      <c r="J303" s="167">
        <f>J291+J302</f>
        <v>-38991176</v>
      </c>
      <c r="K303" s="168"/>
      <c r="L303" s="167">
        <f>L291+L302</f>
        <v>18819816230</v>
      </c>
    </row>
    <row r="304" ht="12.75"/>
    <row r="305" spans="1:2" ht="12.75">
      <c r="A305" s="103" t="s">
        <v>53</v>
      </c>
      <c r="B305" s="38" t="s">
        <v>629</v>
      </c>
    </row>
    <row r="306" spans="10:12" ht="12.75">
      <c r="J306" s="89" t="s">
        <v>846</v>
      </c>
      <c r="K306" s="89"/>
      <c r="L306" s="89" t="s">
        <v>847</v>
      </c>
    </row>
    <row r="307" spans="10:12" ht="12.75">
      <c r="J307" s="90" t="s">
        <v>540</v>
      </c>
      <c r="K307" s="28"/>
      <c r="L307" s="90" t="s">
        <v>540</v>
      </c>
    </row>
    <row r="308" spans="2:12" ht="12.75">
      <c r="B308" s="88" t="s">
        <v>630</v>
      </c>
      <c r="J308" s="330">
        <v>6466297</v>
      </c>
      <c r="L308" s="330">
        <f>'[2]Thuyet minh'!$J$308</f>
        <v>98417913</v>
      </c>
    </row>
    <row r="309" spans="2:12" ht="12.75">
      <c r="B309" s="88" t="s">
        <v>631</v>
      </c>
      <c r="L309" s="105"/>
    </row>
    <row r="310" spans="2:12" ht="12.75">
      <c r="B310" s="88" t="s">
        <v>632</v>
      </c>
      <c r="L310" s="105"/>
    </row>
    <row r="311" spans="2:12" ht="12.75">
      <c r="B311" s="88" t="s">
        <v>633</v>
      </c>
      <c r="L311" s="105"/>
    </row>
    <row r="312" spans="2:12" ht="12.75">
      <c r="B312" s="88" t="s">
        <v>634</v>
      </c>
      <c r="G312" s="107"/>
      <c r="J312" s="330">
        <v>2808228</v>
      </c>
      <c r="L312" s="330">
        <f>'[2]Thuyet minh'!$J$312</f>
        <v>13442394</v>
      </c>
    </row>
    <row r="313" spans="2:12" ht="12.75">
      <c r="B313" s="88" t="s">
        <v>635</v>
      </c>
      <c r="L313" s="105"/>
    </row>
    <row r="314" spans="2:12" ht="12.75">
      <c r="B314" s="88" t="s">
        <v>370</v>
      </c>
      <c r="J314" s="330">
        <v>145202659</v>
      </c>
      <c r="L314" s="105">
        <f>'[2]Thuyet minh'!$J$314</f>
        <v>2464685942</v>
      </c>
    </row>
    <row r="315" spans="2:12" ht="12.75">
      <c r="B315" s="88" t="s">
        <v>636</v>
      </c>
      <c r="J315" s="32">
        <f>SUM(J316:J320)</f>
        <v>422700423</v>
      </c>
      <c r="L315" s="32">
        <f>'[2]Thuyet minh'!$J$315</f>
        <v>211815668</v>
      </c>
    </row>
    <row r="316" spans="3:12" ht="12.75">
      <c r="C316" s="106" t="s">
        <v>637</v>
      </c>
      <c r="J316" s="94">
        <v>167688090</v>
      </c>
      <c r="K316" s="92"/>
      <c r="L316" s="331">
        <f>'[2]Thuyet minh'!$J$316</f>
        <v>39586768</v>
      </c>
    </row>
    <row r="317" spans="3:12" ht="12.75">
      <c r="C317" s="106" t="s">
        <v>638</v>
      </c>
      <c r="G317" s="174"/>
      <c r="J317" s="94"/>
      <c r="K317" s="92"/>
      <c r="L317" s="331">
        <f>'[2]Thuyet minh'!$J$317</f>
        <v>7418100</v>
      </c>
    </row>
    <row r="318" spans="3:12" ht="12.75">
      <c r="C318" s="106" t="s">
        <v>639</v>
      </c>
      <c r="J318" s="331">
        <v>255012333</v>
      </c>
      <c r="K318" s="92"/>
      <c r="L318" s="331">
        <f>'[2]Thuyet minh'!$J$318</f>
        <v>164810800</v>
      </c>
    </row>
    <row r="319" spans="3:12" ht="12.75">
      <c r="C319" s="106" t="s">
        <v>640</v>
      </c>
      <c r="F319" s="174"/>
      <c r="J319" s="94"/>
      <c r="K319" s="92"/>
      <c r="L319" s="175"/>
    </row>
    <row r="320" ht="12.75">
      <c r="C320" s="106" t="s">
        <v>641</v>
      </c>
    </row>
    <row r="321" spans="2:13" ht="12.75">
      <c r="B321" s="38" t="s">
        <v>544</v>
      </c>
      <c r="C321" s="38"/>
      <c r="D321" s="38"/>
      <c r="E321" s="38"/>
      <c r="F321" s="38"/>
      <c r="G321" s="38"/>
      <c r="H321" s="38"/>
      <c r="I321" s="38"/>
      <c r="J321" s="167">
        <f>SUM(J308:J315)</f>
        <v>577177607</v>
      </c>
      <c r="K321" s="168"/>
      <c r="L321" s="167">
        <f>SUM(L308:L315)</f>
        <v>2788361917</v>
      </c>
      <c r="M321" s="33">
        <f>J321-KQKD!D26</f>
        <v>0</v>
      </c>
    </row>
    <row r="322" ht="12.75"/>
    <row r="323" spans="1:2" ht="12.75">
      <c r="A323" s="103" t="s">
        <v>53</v>
      </c>
      <c r="B323" s="38" t="s">
        <v>367</v>
      </c>
    </row>
    <row r="324" spans="10:12" ht="12.75">
      <c r="J324" s="89" t="s">
        <v>846</v>
      </c>
      <c r="K324" s="89"/>
      <c r="L324" s="89" t="s">
        <v>847</v>
      </c>
    </row>
    <row r="325" spans="10:12" ht="12.75">
      <c r="J325" s="90" t="s">
        <v>540</v>
      </c>
      <c r="K325" s="28"/>
      <c r="L325" s="90" t="s">
        <v>540</v>
      </c>
    </row>
    <row r="326" spans="2:12" ht="12" customHeight="1">
      <c r="B326" s="88" t="s">
        <v>642</v>
      </c>
      <c r="J326" s="330">
        <f>KQKD!D28</f>
        <v>147184722</v>
      </c>
      <c r="L326" s="330">
        <f>'[2]Thuyet minh'!$J$326</f>
        <v>113873338</v>
      </c>
    </row>
    <row r="327" spans="2:12" ht="12.75">
      <c r="B327" s="88" t="s">
        <v>643</v>
      </c>
      <c r="L327" s="105"/>
    </row>
    <row r="328" spans="2:12" ht="12.75">
      <c r="B328" s="88" t="s">
        <v>644</v>
      </c>
      <c r="L328" s="105"/>
    </row>
    <row r="329" spans="2:12" ht="12.75">
      <c r="B329" s="88" t="s">
        <v>645</v>
      </c>
      <c r="L329" s="105">
        <v>0</v>
      </c>
    </row>
    <row r="330" spans="2:12" ht="12.75">
      <c r="B330" s="88" t="s">
        <v>646</v>
      </c>
      <c r="L330" s="105"/>
    </row>
    <row r="331" spans="2:12" ht="12.75">
      <c r="B331" s="88" t="s">
        <v>647</v>
      </c>
      <c r="G331" s="176"/>
      <c r="L331" s="105"/>
    </row>
    <row r="332" spans="2:12" ht="12.75">
      <c r="B332" s="88" t="s">
        <v>648</v>
      </c>
      <c r="L332" s="105"/>
    </row>
    <row r="333" spans="2:12" ht="12.75">
      <c r="B333" s="88" t="s">
        <v>370</v>
      </c>
      <c r="J333" s="105"/>
      <c r="L333" s="105">
        <f>'[2]Thuyet minh'!$J$333</f>
        <v>11000000</v>
      </c>
    </row>
    <row r="334" spans="2:12" ht="12.75">
      <c r="B334" s="38" t="s">
        <v>544</v>
      </c>
      <c r="C334" s="38"/>
      <c r="D334" s="38"/>
      <c r="E334" s="38"/>
      <c r="F334" s="38"/>
      <c r="G334" s="38"/>
      <c r="H334" s="38"/>
      <c r="I334" s="38"/>
      <c r="J334" s="167">
        <f>SUM(J326:J333)</f>
        <v>147184722</v>
      </c>
      <c r="K334" s="168"/>
      <c r="L334" s="167">
        <f>SUM(L326:L333)</f>
        <v>124873338</v>
      </c>
    </row>
    <row r="335" spans="7:12" ht="12.75">
      <c r="G335" s="166"/>
      <c r="J335" s="31"/>
      <c r="L335" s="31"/>
    </row>
    <row r="336" spans="1:2" ht="18" customHeight="1">
      <c r="A336" s="177" t="s">
        <v>649</v>
      </c>
      <c r="B336" s="38" t="s">
        <v>650</v>
      </c>
    </row>
    <row r="337" spans="2:12" ht="18" customHeight="1">
      <c r="B337" s="88" t="s">
        <v>651</v>
      </c>
      <c r="F337" s="60"/>
      <c r="L337" s="178"/>
    </row>
    <row r="338" spans="8:13" ht="18" customHeight="1">
      <c r="H338" s="431"/>
      <c r="I338" s="431"/>
      <c r="J338" s="490" t="s">
        <v>860</v>
      </c>
      <c r="K338" s="490"/>
      <c r="L338" s="490"/>
      <c r="M338" s="490"/>
    </row>
    <row r="339" spans="2:13" ht="12.75">
      <c r="B339" s="179"/>
      <c r="C339" s="27" t="s">
        <v>654</v>
      </c>
      <c r="D339" s="180"/>
      <c r="E339" s="180"/>
      <c r="F339" s="27"/>
      <c r="J339" s="491" t="s">
        <v>858</v>
      </c>
      <c r="K339" s="491"/>
      <c r="L339" s="491"/>
      <c r="M339" s="491"/>
    </row>
    <row r="340" spans="3:8" ht="12.75">
      <c r="C340" s="104"/>
      <c r="F340" s="104"/>
      <c r="H340" s="32" t="s">
        <v>866</v>
      </c>
    </row>
    <row r="341" spans="3:6" ht="12.75">
      <c r="C341" s="104"/>
      <c r="F341" s="104"/>
    </row>
    <row r="342" spans="3:6" ht="12.75">
      <c r="C342" s="104"/>
      <c r="F342" s="104"/>
    </row>
    <row r="343" spans="3:6" ht="12.75">
      <c r="C343" s="327"/>
      <c r="F343" s="327"/>
    </row>
    <row r="344" spans="3:6" ht="12.75">
      <c r="C344" s="327"/>
      <c r="F344" s="327"/>
    </row>
    <row r="345" spans="3:6" ht="12.75">
      <c r="C345" s="327"/>
      <c r="F345" s="327"/>
    </row>
    <row r="346" spans="3:6" ht="12.75">
      <c r="C346" s="327"/>
      <c r="F346" s="327"/>
    </row>
    <row r="347" spans="3:13" ht="12.75">
      <c r="C347" s="103" t="s">
        <v>338</v>
      </c>
      <c r="F347" s="103"/>
      <c r="J347" s="491" t="s">
        <v>857</v>
      </c>
      <c r="K347" s="491"/>
      <c r="L347" s="491"/>
      <c r="M347" s="491"/>
    </row>
    <row r="348" ht="12.75"/>
    <row r="349" ht="12.75"/>
    <row r="350" ht="12.75"/>
  </sheetData>
  <sheetProtection/>
  <mergeCells count="113">
    <mergeCell ref="A6:L6"/>
    <mergeCell ref="A7:L7"/>
    <mergeCell ref="B17:L17"/>
    <mergeCell ref="B19:L19"/>
    <mergeCell ref="A8:L8"/>
    <mergeCell ref="B18:L18"/>
    <mergeCell ref="B10:J10"/>
    <mergeCell ref="D12:J12"/>
    <mergeCell ref="D13:F13"/>
    <mergeCell ref="B13:C13"/>
    <mergeCell ref="E274:F274"/>
    <mergeCell ref="E280:F280"/>
    <mergeCell ref="E278:F278"/>
    <mergeCell ref="E279:F279"/>
    <mergeCell ref="B12:C12"/>
    <mergeCell ref="E272:F272"/>
    <mergeCell ref="B83:L83"/>
    <mergeCell ref="E275:F275"/>
    <mergeCell ref="E276:F276"/>
    <mergeCell ref="B102:L102"/>
    <mergeCell ref="B76:J76"/>
    <mergeCell ref="G195:H195"/>
    <mergeCell ref="L156:L157"/>
    <mergeCell ref="B156:D157"/>
    <mergeCell ref="E156:E157"/>
    <mergeCell ref="F156:F157"/>
    <mergeCell ref="G156:H156"/>
    <mergeCell ref="D171:E171"/>
    <mergeCell ref="D195:E195"/>
    <mergeCell ref="J347:M347"/>
    <mergeCell ref="B31:L31"/>
    <mergeCell ref="C91:L91"/>
    <mergeCell ref="C92:L92"/>
    <mergeCell ref="C74:L74"/>
    <mergeCell ref="C73:L73"/>
    <mergeCell ref="B69:J69"/>
    <mergeCell ref="B77:L77"/>
    <mergeCell ref="B81:L81"/>
    <mergeCell ref="B67:J67"/>
    <mergeCell ref="B287:L287"/>
    <mergeCell ref="E277:F277"/>
    <mergeCell ref="E282:F282"/>
    <mergeCell ref="E283:F283"/>
    <mergeCell ref="J338:M338"/>
    <mergeCell ref="J339:M339"/>
    <mergeCell ref="B96:L96"/>
    <mergeCell ref="E281:F281"/>
    <mergeCell ref="B86:L86"/>
    <mergeCell ref="B93:L93"/>
    <mergeCell ref="C87:L87"/>
    <mergeCell ref="B88:L88"/>
    <mergeCell ref="C89:L89"/>
    <mergeCell ref="B90:L90"/>
    <mergeCell ref="B97:L97"/>
    <mergeCell ref="B98:L98"/>
    <mergeCell ref="E273:F273"/>
    <mergeCell ref="J156:J157"/>
    <mergeCell ref="B63:L63"/>
    <mergeCell ref="B55:F55"/>
    <mergeCell ref="B56:F56"/>
    <mergeCell ref="B58:J58"/>
    <mergeCell ref="B94:L94"/>
    <mergeCell ref="B95:L95"/>
    <mergeCell ref="B84:J84"/>
    <mergeCell ref="B85:L85"/>
    <mergeCell ref="B39:L39"/>
    <mergeCell ref="B82:L82"/>
    <mergeCell ref="B75:L75"/>
    <mergeCell ref="B70:L70"/>
    <mergeCell ref="B68:L68"/>
    <mergeCell ref="B49:J49"/>
    <mergeCell ref="B61:L61"/>
    <mergeCell ref="C64:L64"/>
    <mergeCell ref="C65:L65"/>
    <mergeCell ref="B62:J62"/>
    <mergeCell ref="C32:L32"/>
    <mergeCell ref="E271:F271"/>
    <mergeCell ref="C66:L66"/>
    <mergeCell ref="C71:L71"/>
    <mergeCell ref="C72:L72"/>
    <mergeCell ref="B37:L37"/>
    <mergeCell ref="B38:L38"/>
    <mergeCell ref="B46:J46"/>
    <mergeCell ref="B60:L60"/>
    <mergeCell ref="B44:L44"/>
    <mergeCell ref="B11:L11"/>
    <mergeCell ref="B45:L45"/>
    <mergeCell ref="B43:L43"/>
    <mergeCell ref="B14:C14"/>
    <mergeCell ref="D14:L14"/>
    <mergeCell ref="B16:C16"/>
    <mergeCell ref="B22:L22"/>
    <mergeCell ref="B23:L23"/>
    <mergeCell ref="B20:J20"/>
    <mergeCell ref="C34:L34"/>
    <mergeCell ref="B59:L59"/>
    <mergeCell ref="B50:L50"/>
    <mergeCell ref="B47:L47"/>
    <mergeCell ref="B48:L48"/>
    <mergeCell ref="B51:L51"/>
    <mergeCell ref="B52:F52"/>
    <mergeCell ref="B53:F53"/>
    <mergeCell ref="B54:F54"/>
    <mergeCell ref="C35:L35"/>
    <mergeCell ref="C36:L36"/>
    <mergeCell ref="B21:J21"/>
    <mergeCell ref="C33:L33"/>
    <mergeCell ref="B24:J24"/>
    <mergeCell ref="B27:J27"/>
    <mergeCell ref="B28:L28"/>
    <mergeCell ref="B30:L30"/>
    <mergeCell ref="B29:L29"/>
    <mergeCell ref="B25:J25"/>
  </mergeCells>
  <printOptions/>
  <pageMargins left="0.24" right="0.14" top="0.45" bottom="0.4" header="0.31496062992125984" footer="0.31496062992125984"/>
  <pageSetup horizontalDpi="600" verticalDpi="600" orientation="portrait" paperSize="9" scale="76" r:id="rId1"/>
  <rowBreaks count="5" manualBreakCount="5">
    <brk id="39" max="255" man="1"/>
    <brk id="77" max="255" man="1"/>
    <brk id="98" max="255" man="1"/>
    <brk id="223" max="255" man="1"/>
    <brk id="283" max="255" man="1"/>
  </rowBreaks>
</worksheet>
</file>

<file path=xl/worksheets/sheet6.xml><?xml version="1.0" encoding="utf-8"?>
<worksheet xmlns="http://schemas.openxmlformats.org/spreadsheetml/2006/main" xmlns:r="http://schemas.openxmlformats.org/officeDocument/2006/relationships">
  <dimension ref="A1:H151"/>
  <sheetViews>
    <sheetView zoomScalePageLayoutView="0" workbookViewId="0" topLeftCell="A1">
      <selection activeCell="A12" sqref="A12:H12"/>
    </sheetView>
  </sheetViews>
  <sheetFormatPr defaultColWidth="9.140625" defaultRowHeight="15"/>
  <cols>
    <col min="7" max="7" width="28.00390625" style="0" bestFit="1" customWidth="1"/>
    <col min="8" max="8" width="16.57421875" style="0" bestFit="1" customWidth="1"/>
  </cols>
  <sheetData>
    <row r="1" spans="1:8" ht="15">
      <c r="A1" s="190"/>
      <c r="B1" s="191" t="s">
        <v>9</v>
      </c>
      <c r="C1" s="225"/>
      <c r="D1" s="225"/>
      <c r="E1" s="225"/>
      <c r="F1" s="225"/>
      <c r="G1" s="225"/>
      <c r="H1" s="225"/>
    </row>
    <row r="2" spans="1:8" ht="15">
      <c r="A2" s="225" t="s">
        <v>677</v>
      </c>
      <c r="B2" s="226"/>
      <c r="C2" s="225"/>
      <c r="D2" s="225"/>
      <c r="E2" s="225"/>
      <c r="F2" s="225"/>
      <c r="G2" s="225" t="s">
        <v>678</v>
      </c>
      <c r="H2" s="227"/>
    </row>
    <row r="3" spans="1:8" ht="15">
      <c r="A3" s="190"/>
      <c r="B3" s="225"/>
      <c r="C3" s="225"/>
      <c r="D3" s="225"/>
      <c r="E3" s="225"/>
      <c r="F3" s="225"/>
      <c r="G3" s="225" t="s">
        <v>663</v>
      </c>
      <c r="H3" s="227"/>
    </row>
    <row r="4" spans="1:8" ht="15.75">
      <c r="A4" s="190"/>
      <c r="B4" s="226"/>
      <c r="C4" s="228" t="s">
        <v>679</v>
      </c>
      <c r="D4" s="228" t="s">
        <v>680</v>
      </c>
      <c r="E4" s="229"/>
      <c r="F4" s="229"/>
      <c r="G4" s="229"/>
      <c r="H4" s="230"/>
    </row>
    <row r="5" spans="1:8" ht="18.75">
      <c r="A5" s="192"/>
      <c r="B5" s="231" t="s">
        <v>681</v>
      </c>
      <c r="C5" s="232" t="s">
        <v>682</v>
      </c>
      <c r="D5" s="232" t="s">
        <v>683</v>
      </c>
      <c r="E5" s="229"/>
      <c r="F5" s="229"/>
      <c r="G5" s="233" t="s">
        <v>684</v>
      </c>
      <c r="H5" s="229"/>
    </row>
    <row r="6" spans="1:8" ht="18.75">
      <c r="A6" s="192"/>
      <c r="B6" s="231" t="s">
        <v>685</v>
      </c>
      <c r="C6" s="232" t="s">
        <v>686</v>
      </c>
      <c r="D6" s="232" t="s">
        <v>683</v>
      </c>
      <c r="E6" s="229"/>
      <c r="F6" s="229"/>
      <c r="G6" s="233" t="s">
        <v>687</v>
      </c>
      <c r="H6" s="229"/>
    </row>
    <row r="7" spans="1:8" ht="6.75" customHeight="1">
      <c r="A7" s="193"/>
      <c r="B7" s="234"/>
      <c r="C7" s="235"/>
      <c r="D7" s="235"/>
      <c r="E7" s="236"/>
      <c r="F7" s="236"/>
      <c r="G7" s="237"/>
      <c r="H7" s="236"/>
    </row>
    <row r="8" spans="1:8" ht="18.75">
      <c r="A8" s="194" t="s">
        <v>688</v>
      </c>
      <c r="B8" s="234"/>
      <c r="C8" s="235"/>
      <c r="D8" s="235"/>
      <c r="E8" s="236"/>
      <c r="F8" s="236"/>
      <c r="G8" s="238" t="s">
        <v>689</v>
      </c>
      <c r="H8" s="236"/>
    </row>
    <row r="9" spans="1:8" ht="18.75" customHeight="1">
      <c r="A9" s="508" t="s">
        <v>864</v>
      </c>
      <c r="B9" s="508"/>
      <c r="C9" s="508"/>
      <c r="D9" s="508"/>
      <c r="E9" s="508"/>
      <c r="F9" s="236"/>
      <c r="G9" s="238" t="s">
        <v>690</v>
      </c>
      <c r="H9" s="236"/>
    </row>
    <row r="10" spans="1:8" ht="18.75" customHeight="1">
      <c r="A10" s="508" t="s">
        <v>865</v>
      </c>
      <c r="B10" s="508"/>
      <c r="C10" s="508"/>
      <c r="D10" s="508"/>
      <c r="E10" s="508"/>
      <c r="F10" s="236"/>
      <c r="G10" s="238" t="s">
        <v>691</v>
      </c>
      <c r="H10" s="236"/>
    </row>
    <row r="11" spans="1:8" ht="18.75">
      <c r="A11" s="196"/>
      <c r="B11" s="234"/>
      <c r="C11" s="235"/>
      <c r="D11" s="235"/>
      <c r="E11" s="236"/>
      <c r="F11" s="236"/>
      <c r="G11" s="239">
        <v>0</v>
      </c>
      <c r="H11" s="239">
        <v>0</v>
      </c>
    </row>
    <row r="12" spans="1:8" ht="18">
      <c r="A12" s="509" t="s">
        <v>9</v>
      </c>
      <c r="B12" s="509"/>
      <c r="C12" s="509"/>
      <c r="D12" s="509"/>
      <c r="E12" s="509"/>
      <c r="F12" s="509"/>
      <c r="G12" s="509"/>
      <c r="H12" s="509"/>
    </row>
    <row r="13" spans="1:8" ht="15.75">
      <c r="A13" s="510" t="s">
        <v>855</v>
      </c>
      <c r="B13" s="510"/>
      <c r="C13" s="510"/>
      <c r="D13" s="510"/>
      <c r="E13" s="510"/>
      <c r="F13" s="510"/>
      <c r="G13" s="510"/>
      <c r="H13" s="510"/>
    </row>
    <row r="14" spans="1:8" ht="15">
      <c r="A14" s="190"/>
      <c r="B14" s="226"/>
      <c r="C14" s="225"/>
      <c r="D14" s="225"/>
      <c r="E14" s="225"/>
      <c r="F14" s="225"/>
      <c r="G14" s="225"/>
      <c r="H14" s="225" t="s">
        <v>692</v>
      </c>
    </row>
    <row r="15" spans="1:8" ht="15">
      <c r="A15" s="197"/>
      <c r="B15" s="240"/>
      <c r="C15" s="241"/>
      <c r="D15" s="242"/>
      <c r="E15" s="243" t="s">
        <v>121</v>
      </c>
      <c r="F15" s="225"/>
      <c r="G15" s="243" t="s">
        <v>21</v>
      </c>
      <c r="H15" s="243" t="s">
        <v>20</v>
      </c>
    </row>
    <row r="16" spans="1:8" ht="15">
      <c r="A16" s="198"/>
      <c r="B16" s="244"/>
      <c r="C16" s="245"/>
      <c r="D16" s="246"/>
      <c r="E16" s="247"/>
      <c r="F16" s="225"/>
      <c r="G16" s="247"/>
      <c r="H16" s="247"/>
    </row>
    <row r="17" spans="1:8" ht="15.75">
      <c r="A17" s="198"/>
      <c r="B17" s="248" t="s">
        <v>0</v>
      </c>
      <c r="C17" s="245"/>
      <c r="D17" s="246"/>
      <c r="E17" s="247"/>
      <c r="F17" s="225"/>
      <c r="G17" s="247"/>
      <c r="H17" s="247"/>
    </row>
    <row r="18" spans="1:8" ht="15">
      <c r="A18" s="199" t="s">
        <v>693</v>
      </c>
      <c r="B18" s="249" t="s">
        <v>694</v>
      </c>
      <c r="C18" s="250"/>
      <c r="D18" s="251"/>
      <c r="E18" s="252"/>
      <c r="F18" s="253"/>
      <c r="G18" s="254">
        <v>90250991650</v>
      </c>
      <c r="H18" s="254">
        <v>89479879120</v>
      </c>
    </row>
    <row r="19" spans="1:8" ht="15">
      <c r="A19" s="200" t="s">
        <v>50</v>
      </c>
      <c r="B19" s="255" t="s">
        <v>19</v>
      </c>
      <c r="C19" s="256"/>
      <c r="D19" s="257"/>
      <c r="E19" s="258"/>
      <c r="F19" s="259"/>
      <c r="G19" s="260">
        <v>66601763886</v>
      </c>
      <c r="H19" s="260">
        <v>62733760286</v>
      </c>
    </row>
    <row r="20" spans="1:8" ht="15">
      <c r="A20" s="201">
        <v>1</v>
      </c>
      <c r="B20" s="261" t="s">
        <v>695</v>
      </c>
      <c r="C20" s="262"/>
      <c r="D20" s="263"/>
      <c r="E20" s="264"/>
      <c r="F20" s="225">
        <v>111</v>
      </c>
      <c r="G20" s="265">
        <v>53615179047</v>
      </c>
      <c r="H20" s="265">
        <v>2941387</v>
      </c>
    </row>
    <row r="21" spans="1:8" ht="15">
      <c r="A21" s="201">
        <v>2</v>
      </c>
      <c r="B21" s="261" t="s">
        <v>696</v>
      </c>
      <c r="C21" s="262"/>
      <c r="D21" s="263"/>
      <c r="E21" s="264"/>
      <c r="F21" s="225">
        <v>112</v>
      </c>
      <c r="G21" s="265">
        <v>722920283</v>
      </c>
      <c r="H21" s="265">
        <v>50410359129</v>
      </c>
    </row>
    <row r="22" spans="1:8" ht="15">
      <c r="A22" s="201">
        <v>3</v>
      </c>
      <c r="B22" s="261" t="s">
        <v>697</v>
      </c>
      <c r="C22" s="262"/>
      <c r="D22" s="263"/>
      <c r="E22" s="264"/>
      <c r="F22" s="225">
        <v>113</v>
      </c>
      <c r="G22" s="265">
        <v>0</v>
      </c>
      <c r="H22" s="265">
        <v>0</v>
      </c>
    </row>
    <row r="23" spans="1:8" ht="15">
      <c r="A23" s="201">
        <v>4</v>
      </c>
      <c r="B23" s="261" t="s">
        <v>698</v>
      </c>
      <c r="C23" s="262"/>
      <c r="D23" s="263"/>
      <c r="E23" s="264"/>
      <c r="F23" s="225">
        <v>114</v>
      </c>
      <c r="G23" s="265">
        <v>11749886726</v>
      </c>
      <c r="H23" s="265">
        <v>11897929900</v>
      </c>
    </row>
    <row r="24" spans="1:8" ht="15">
      <c r="A24" s="201">
        <v>5</v>
      </c>
      <c r="B24" s="261" t="s">
        <v>699</v>
      </c>
      <c r="C24" s="262"/>
      <c r="D24" s="263"/>
      <c r="E24" s="264"/>
      <c r="F24" s="225">
        <v>115</v>
      </c>
      <c r="G24" s="265">
        <v>0</v>
      </c>
      <c r="H24" s="265">
        <v>0</v>
      </c>
    </row>
    <row r="25" spans="1:8" ht="15">
      <c r="A25" s="201">
        <v>6</v>
      </c>
      <c r="B25" s="261" t="s">
        <v>700</v>
      </c>
      <c r="C25" s="262"/>
      <c r="D25" s="263"/>
      <c r="E25" s="264"/>
      <c r="F25" s="225">
        <v>116</v>
      </c>
      <c r="G25" s="265">
        <v>513777830</v>
      </c>
      <c r="H25" s="265">
        <v>422529870</v>
      </c>
    </row>
    <row r="26" spans="1:8" ht="15">
      <c r="A26" s="200" t="s">
        <v>701</v>
      </c>
      <c r="B26" s="255" t="s">
        <v>702</v>
      </c>
      <c r="C26" s="256"/>
      <c r="D26" s="257"/>
      <c r="E26" s="258"/>
      <c r="F26" s="259"/>
      <c r="G26" s="260">
        <v>1511919280</v>
      </c>
      <c r="H26" s="260">
        <v>3405585980</v>
      </c>
    </row>
    <row r="27" spans="1:8" ht="15">
      <c r="A27" s="201">
        <v>1</v>
      </c>
      <c r="B27" s="261" t="s">
        <v>703</v>
      </c>
      <c r="C27" s="262"/>
      <c r="D27" s="263"/>
      <c r="E27" s="264"/>
      <c r="F27" s="225">
        <v>121</v>
      </c>
      <c r="G27" s="265">
        <v>5828534858</v>
      </c>
      <c r="H27" s="265">
        <v>5828534858</v>
      </c>
    </row>
    <row r="28" spans="1:8" ht="15">
      <c r="A28" s="201">
        <v>2</v>
      </c>
      <c r="B28" s="261" t="s">
        <v>704</v>
      </c>
      <c r="C28" s="262"/>
      <c r="D28" s="263"/>
      <c r="E28" s="264"/>
      <c r="F28" s="225"/>
      <c r="G28" s="265">
        <v>0</v>
      </c>
      <c r="H28" s="265">
        <v>0</v>
      </c>
    </row>
    <row r="29" spans="1:8" ht="15">
      <c r="A29" s="201">
        <v>3</v>
      </c>
      <c r="B29" s="261" t="s">
        <v>705</v>
      </c>
      <c r="C29" s="262"/>
      <c r="D29" s="263"/>
      <c r="E29" s="264"/>
      <c r="F29" s="225"/>
      <c r="G29" s="265">
        <v>0</v>
      </c>
      <c r="H29" s="265">
        <v>0</v>
      </c>
    </row>
    <row r="30" spans="1:8" ht="15">
      <c r="A30" s="201"/>
      <c r="B30" s="266" t="s">
        <v>706</v>
      </c>
      <c r="C30" s="262"/>
      <c r="D30" s="263"/>
      <c r="E30" s="264"/>
      <c r="F30" s="225">
        <v>122</v>
      </c>
      <c r="G30" s="265">
        <v>0</v>
      </c>
      <c r="H30" s="265">
        <v>0</v>
      </c>
    </row>
    <row r="31" spans="1:8" ht="15">
      <c r="A31" s="201"/>
      <c r="B31" s="266" t="s">
        <v>707</v>
      </c>
      <c r="C31" s="262"/>
      <c r="D31" s="263"/>
      <c r="E31" s="264"/>
      <c r="F31" s="225"/>
      <c r="G31" s="265">
        <v>0</v>
      </c>
      <c r="H31" s="265">
        <v>0</v>
      </c>
    </row>
    <row r="32" spans="1:8" ht="15">
      <c r="A32" s="201">
        <v>4</v>
      </c>
      <c r="B32" s="261" t="s">
        <v>708</v>
      </c>
      <c r="C32" s="262"/>
      <c r="D32" s="263"/>
      <c r="E32" s="264"/>
      <c r="F32" s="225">
        <v>126</v>
      </c>
      <c r="G32" s="265">
        <v>-4316615578</v>
      </c>
      <c r="H32" s="265">
        <v>-2422948878</v>
      </c>
    </row>
    <row r="33" spans="1:8" ht="15">
      <c r="A33" s="200" t="s">
        <v>709</v>
      </c>
      <c r="B33" s="255" t="s">
        <v>602</v>
      </c>
      <c r="C33" s="256"/>
      <c r="D33" s="257"/>
      <c r="E33" s="258"/>
      <c r="F33" s="259"/>
      <c r="G33" s="260">
        <v>21230145110</v>
      </c>
      <c r="H33" s="260">
        <v>22484726980</v>
      </c>
    </row>
    <row r="34" spans="1:8" ht="15">
      <c r="A34" s="201">
        <v>1</v>
      </c>
      <c r="B34" s="261" t="s">
        <v>710</v>
      </c>
      <c r="C34" s="262"/>
      <c r="D34" s="263"/>
      <c r="E34" s="264"/>
      <c r="F34" s="225">
        <v>131</v>
      </c>
      <c r="G34" s="265">
        <v>0</v>
      </c>
      <c r="H34" s="265">
        <v>0</v>
      </c>
    </row>
    <row r="35" spans="1:8" ht="15">
      <c r="A35" s="201">
        <v>2</v>
      </c>
      <c r="B35" s="261" t="s">
        <v>711</v>
      </c>
      <c r="C35" s="262"/>
      <c r="D35" s="263"/>
      <c r="E35" s="264"/>
      <c r="F35" s="225">
        <v>132</v>
      </c>
      <c r="G35" s="265">
        <v>2000298541</v>
      </c>
      <c r="H35" s="265">
        <v>2077800000</v>
      </c>
    </row>
    <row r="36" spans="1:8" ht="15">
      <c r="A36" s="201">
        <v>3</v>
      </c>
      <c r="B36" s="261" t="s">
        <v>712</v>
      </c>
      <c r="C36" s="262"/>
      <c r="D36" s="263"/>
      <c r="E36" s="264"/>
      <c r="F36" s="225">
        <v>133</v>
      </c>
      <c r="G36" s="265">
        <v>0</v>
      </c>
      <c r="H36" s="265">
        <v>0</v>
      </c>
    </row>
    <row r="37" spans="1:8" ht="15">
      <c r="A37" s="201">
        <v>4</v>
      </c>
      <c r="B37" s="261" t="s">
        <v>713</v>
      </c>
      <c r="C37" s="262"/>
      <c r="D37" s="263"/>
      <c r="E37" s="264"/>
      <c r="F37" s="225">
        <v>134</v>
      </c>
      <c r="G37" s="265">
        <v>17710500000</v>
      </c>
      <c r="H37" s="265">
        <v>17710500000</v>
      </c>
    </row>
    <row r="38" spans="1:8" ht="15">
      <c r="A38" s="201">
        <v>5</v>
      </c>
      <c r="B38" s="261" t="s">
        <v>622</v>
      </c>
      <c r="C38" s="262"/>
      <c r="D38" s="263"/>
      <c r="E38" s="264"/>
      <c r="F38" s="225">
        <v>135</v>
      </c>
      <c r="G38" s="265">
        <v>0</v>
      </c>
      <c r="H38" s="265">
        <v>0</v>
      </c>
    </row>
    <row r="39" spans="1:8" ht="15">
      <c r="A39" s="201">
        <v>6</v>
      </c>
      <c r="B39" s="261" t="s">
        <v>623</v>
      </c>
      <c r="C39" s="262"/>
      <c r="D39" s="263"/>
      <c r="E39" s="264"/>
      <c r="F39" s="225">
        <v>136</v>
      </c>
      <c r="G39" s="265">
        <v>0</v>
      </c>
      <c r="H39" s="265">
        <v>0</v>
      </c>
    </row>
    <row r="40" spans="1:8" ht="15">
      <c r="A40" s="201">
        <v>7</v>
      </c>
      <c r="B40" s="267" t="s">
        <v>37</v>
      </c>
      <c r="C40" s="262"/>
      <c r="D40" s="263"/>
      <c r="E40" s="264"/>
      <c r="F40" s="225">
        <v>137</v>
      </c>
      <c r="G40" s="265">
        <v>3818220281</v>
      </c>
      <c r="H40" s="265">
        <v>4995300692</v>
      </c>
    </row>
    <row r="41" spans="1:8" ht="15">
      <c r="A41" s="201">
        <v>8</v>
      </c>
      <c r="B41" s="267" t="s">
        <v>714</v>
      </c>
      <c r="C41" s="262"/>
      <c r="D41" s="263"/>
      <c r="E41" s="264"/>
      <c r="F41" s="225">
        <v>138</v>
      </c>
      <c r="G41" s="265">
        <v>-2298873712</v>
      </c>
      <c r="H41" s="265">
        <v>-2298873712</v>
      </c>
    </row>
    <row r="42" spans="1:8" ht="15">
      <c r="A42" s="200" t="s">
        <v>715</v>
      </c>
      <c r="B42" s="255" t="s">
        <v>716</v>
      </c>
      <c r="C42" s="256"/>
      <c r="D42" s="257"/>
      <c r="E42" s="258"/>
      <c r="F42" s="259"/>
      <c r="G42" s="260">
        <v>0</v>
      </c>
      <c r="H42" s="260">
        <v>0</v>
      </c>
    </row>
    <row r="43" spans="1:8" ht="15">
      <c r="A43" s="201">
        <v>1</v>
      </c>
      <c r="B43" s="261" t="s">
        <v>717</v>
      </c>
      <c r="C43" s="262"/>
      <c r="D43" s="263"/>
      <c r="E43" s="264"/>
      <c r="F43" s="225">
        <v>141</v>
      </c>
      <c r="G43" s="265">
        <v>0</v>
      </c>
      <c r="H43" s="265">
        <v>0</v>
      </c>
    </row>
    <row r="44" spans="1:8" ht="15">
      <c r="A44" s="201">
        <v>2</v>
      </c>
      <c r="B44" s="261" t="s">
        <v>718</v>
      </c>
      <c r="C44" s="262"/>
      <c r="D44" s="263"/>
      <c r="E44" s="264"/>
      <c r="F44" s="225">
        <v>142</v>
      </c>
      <c r="G44" s="265">
        <v>0</v>
      </c>
      <c r="H44" s="265">
        <v>0</v>
      </c>
    </row>
    <row r="45" spans="1:8" ht="15">
      <c r="A45" s="201">
        <v>3</v>
      </c>
      <c r="B45" s="261" t="s">
        <v>719</v>
      </c>
      <c r="C45" s="262"/>
      <c r="D45" s="263"/>
      <c r="E45" s="264"/>
      <c r="F45" s="225">
        <v>143</v>
      </c>
      <c r="G45" s="265">
        <v>0</v>
      </c>
      <c r="H45" s="265">
        <v>0</v>
      </c>
    </row>
    <row r="46" spans="1:8" ht="15">
      <c r="A46" s="200" t="s">
        <v>720</v>
      </c>
      <c r="B46" s="255" t="s">
        <v>721</v>
      </c>
      <c r="C46" s="256"/>
      <c r="D46" s="257"/>
      <c r="E46" s="258"/>
      <c r="F46" s="259"/>
      <c r="G46" s="260">
        <v>907163374</v>
      </c>
      <c r="H46" s="260">
        <v>855805874</v>
      </c>
    </row>
    <row r="47" spans="1:8" ht="15">
      <c r="A47" s="201">
        <v>1</v>
      </c>
      <c r="B47" s="261" t="s">
        <v>722</v>
      </c>
      <c r="C47" s="262"/>
      <c r="D47" s="263"/>
      <c r="E47" s="264"/>
      <c r="F47" s="225">
        <v>151</v>
      </c>
      <c r="G47" s="265">
        <v>742250874</v>
      </c>
      <c r="H47" s="265">
        <v>742250874</v>
      </c>
    </row>
    <row r="48" spans="1:8" ht="15">
      <c r="A48" s="201">
        <v>2</v>
      </c>
      <c r="B48" s="261" t="s">
        <v>723</v>
      </c>
      <c r="C48" s="262"/>
      <c r="D48" s="263"/>
      <c r="E48" s="264"/>
      <c r="F48" s="225">
        <v>152</v>
      </c>
      <c r="G48" s="265">
        <v>51357500</v>
      </c>
      <c r="H48" s="265">
        <v>0</v>
      </c>
    </row>
    <row r="49" spans="1:8" ht="15">
      <c r="A49" s="201">
        <v>3</v>
      </c>
      <c r="B49" s="261" t="s">
        <v>724</v>
      </c>
      <c r="C49" s="262"/>
      <c r="D49" s="263"/>
      <c r="E49" s="264"/>
      <c r="F49" s="225"/>
      <c r="G49" s="265">
        <v>0</v>
      </c>
      <c r="H49" s="265">
        <v>0</v>
      </c>
    </row>
    <row r="50" spans="1:8" ht="15">
      <c r="A50" s="201"/>
      <c r="B50" s="261" t="s">
        <v>725</v>
      </c>
      <c r="C50" s="262"/>
      <c r="D50" s="263"/>
      <c r="E50" s="264"/>
      <c r="F50" s="225"/>
      <c r="G50" s="265">
        <v>0</v>
      </c>
      <c r="H50" s="265">
        <v>0</v>
      </c>
    </row>
    <row r="51" spans="1:8" ht="15">
      <c r="A51" s="201"/>
      <c r="B51" s="266" t="s">
        <v>726</v>
      </c>
      <c r="C51" s="262"/>
      <c r="D51" s="263"/>
      <c r="E51" s="264"/>
      <c r="F51" s="225">
        <v>154</v>
      </c>
      <c r="G51" s="265">
        <v>0</v>
      </c>
      <c r="H51" s="265">
        <v>0</v>
      </c>
    </row>
    <row r="52" spans="1:8" ht="15">
      <c r="A52" s="201"/>
      <c r="B52" s="266" t="s">
        <v>727</v>
      </c>
      <c r="C52" s="262"/>
      <c r="D52" s="263"/>
      <c r="E52" s="264"/>
      <c r="F52" s="225">
        <v>155</v>
      </c>
      <c r="G52" s="265">
        <v>0</v>
      </c>
      <c r="H52" s="265">
        <v>0</v>
      </c>
    </row>
    <row r="53" spans="1:8" ht="15">
      <c r="A53" s="201">
        <v>4</v>
      </c>
      <c r="B53" s="261" t="s">
        <v>728</v>
      </c>
      <c r="C53" s="262"/>
      <c r="D53" s="263"/>
      <c r="E53" s="264"/>
      <c r="F53" s="225">
        <v>156</v>
      </c>
      <c r="G53" s="265">
        <v>113555000</v>
      </c>
      <c r="H53" s="265">
        <v>113555000</v>
      </c>
    </row>
    <row r="54" spans="1:8" ht="15">
      <c r="A54" s="202" t="s">
        <v>439</v>
      </c>
      <c r="B54" s="268" t="s">
        <v>729</v>
      </c>
      <c r="C54" s="269"/>
      <c r="D54" s="270"/>
      <c r="E54" s="271"/>
      <c r="F54" s="253"/>
      <c r="G54" s="203">
        <v>2302395496</v>
      </c>
      <c r="H54" s="203">
        <v>2080722187</v>
      </c>
    </row>
    <row r="55" spans="1:8" ht="15">
      <c r="A55" s="200" t="s">
        <v>730</v>
      </c>
      <c r="B55" s="255" t="s">
        <v>57</v>
      </c>
      <c r="C55" s="256"/>
      <c r="D55" s="257"/>
      <c r="E55" s="258"/>
      <c r="F55" s="259"/>
      <c r="G55" s="260">
        <v>170247939</v>
      </c>
      <c r="H55" s="260">
        <v>239717</v>
      </c>
    </row>
    <row r="56" spans="1:8" ht="15">
      <c r="A56" s="201">
        <v>1</v>
      </c>
      <c r="B56" s="261" t="s">
        <v>58</v>
      </c>
      <c r="C56" s="262"/>
      <c r="D56" s="263"/>
      <c r="E56" s="264"/>
      <c r="F56" s="225"/>
      <c r="G56" s="265">
        <v>0</v>
      </c>
      <c r="H56" s="265">
        <v>0</v>
      </c>
    </row>
    <row r="57" spans="1:8" ht="15">
      <c r="A57" s="201"/>
      <c r="B57" s="266" t="s">
        <v>731</v>
      </c>
      <c r="C57" s="262"/>
      <c r="D57" s="263"/>
      <c r="E57" s="264"/>
      <c r="F57" s="225">
        <v>212</v>
      </c>
      <c r="G57" s="265">
        <v>3422597897</v>
      </c>
      <c r="H57" s="265">
        <v>3422597897</v>
      </c>
    </row>
    <row r="58" spans="1:8" ht="15">
      <c r="A58" s="201"/>
      <c r="B58" s="266" t="s">
        <v>732</v>
      </c>
      <c r="C58" s="262"/>
      <c r="D58" s="263"/>
      <c r="E58" s="264"/>
      <c r="F58" s="225">
        <v>213</v>
      </c>
      <c r="G58" s="265">
        <v>-3422597897</v>
      </c>
      <c r="H58" s="265">
        <v>-3422597897</v>
      </c>
    </row>
    <row r="59" spans="1:8" ht="15">
      <c r="A59" s="201">
        <v>2</v>
      </c>
      <c r="B59" s="261" t="s">
        <v>61</v>
      </c>
      <c r="C59" s="262"/>
      <c r="D59" s="263"/>
      <c r="E59" s="264"/>
      <c r="F59" s="225"/>
      <c r="G59" s="265">
        <v>0</v>
      </c>
      <c r="H59" s="265">
        <v>0</v>
      </c>
    </row>
    <row r="60" spans="1:8" ht="15">
      <c r="A60" s="201"/>
      <c r="B60" s="266" t="s">
        <v>731</v>
      </c>
      <c r="C60" s="262"/>
      <c r="D60" s="263"/>
      <c r="E60" s="264"/>
      <c r="F60" s="225">
        <v>215</v>
      </c>
      <c r="G60" s="265">
        <v>0</v>
      </c>
      <c r="H60" s="265">
        <v>0</v>
      </c>
    </row>
    <row r="61" spans="1:8" ht="15">
      <c r="A61" s="201"/>
      <c r="B61" s="266" t="s">
        <v>732</v>
      </c>
      <c r="C61" s="262"/>
      <c r="D61" s="263"/>
      <c r="E61" s="264"/>
      <c r="F61" s="225">
        <v>216</v>
      </c>
      <c r="G61" s="265">
        <v>0</v>
      </c>
      <c r="H61" s="265">
        <v>0</v>
      </c>
    </row>
    <row r="62" spans="1:8" ht="15">
      <c r="A62" s="201">
        <v>3</v>
      </c>
      <c r="B62" s="261" t="s">
        <v>62</v>
      </c>
      <c r="C62" s="262"/>
      <c r="D62" s="263"/>
      <c r="E62" s="264"/>
      <c r="F62" s="225"/>
      <c r="G62" s="265">
        <v>170247939</v>
      </c>
      <c r="H62" s="265">
        <v>239717</v>
      </c>
    </row>
    <row r="63" spans="1:8" ht="15">
      <c r="A63" s="201"/>
      <c r="B63" s="266" t="s">
        <v>731</v>
      </c>
      <c r="C63" s="262"/>
      <c r="D63" s="263"/>
      <c r="E63" s="264"/>
      <c r="F63" s="225">
        <v>218</v>
      </c>
      <c r="G63" s="265">
        <v>7555205543</v>
      </c>
      <c r="H63" s="265">
        <v>7555205543</v>
      </c>
    </row>
    <row r="64" spans="1:8" ht="15">
      <c r="A64" s="201"/>
      <c r="B64" s="266" t="s">
        <v>732</v>
      </c>
      <c r="C64" s="262"/>
      <c r="D64" s="263"/>
      <c r="E64" s="264"/>
      <c r="F64" s="225">
        <v>219</v>
      </c>
      <c r="G64" s="265">
        <v>-7384957604</v>
      </c>
      <c r="H64" s="265">
        <v>-7554965826</v>
      </c>
    </row>
    <row r="65" spans="1:8" ht="15">
      <c r="A65" s="200" t="s">
        <v>701</v>
      </c>
      <c r="B65" s="255" t="s">
        <v>733</v>
      </c>
      <c r="C65" s="256"/>
      <c r="D65" s="257"/>
      <c r="E65" s="258"/>
      <c r="F65" s="259"/>
      <c r="G65" s="260">
        <v>0</v>
      </c>
      <c r="H65" s="260">
        <v>0</v>
      </c>
    </row>
    <row r="66" spans="1:8" ht="15">
      <c r="A66" s="201">
        <v>1</v>
      </c>
      <c r="B66" s="261" t="s">
        <v>734</v>
      </c>
      <c r="C66" s="262"/>
      <c r="D66" s="263"/>
      <c r="E66" s="264"/>
      <c r="F66" s="225">
        <v>221</v>
      </c>
      <c r="G66" s="265">
        <v>0</v>
      </c>
      <c r="H66" s="265">
        <v>0</v>
      </c>
    </row>
    <row r="67" spans="1:8" ht="15">
      <c r="A67" s="201">
        <v>2</v>
      </c>
      <c r="B67" s="261" t="s">
        <v>735</v>
      </c>
      <c r="C67" s="262"/>
      <c r="D67" s="263"/>
      <c r="E67" s="264"/>
      <c r="F67" s="225">
        <v>222</v>
      </c>
      <c r="G67" s="265">
        <v>0</v>
      </c>
      <c r="H67" s="265">
        <v>0</v>
      </c>
    </row>
    <row r="68" spans="1:8" ht="15">
      <c r="A68" s="201">
        <v>3</v>
      </c>
      <c r="B68" s="261" t="s">
        <v>736</v>
      </c>
      <c r="C68" s="262"/>
      <c r="D68" s="263"/>
      <c r="E68" s="264"/>
      <c r="F68" s="225"/>
      <c r="G68" s="265">
        <v>0</v>
      </c>
      <c r="H68" s="265">
        <v>0</v>
      </c>
    </row>
    <row r="69" spans="1:8" ht="15">
      <c r="A69" s="201">
        <v>4</v>
      </c>
      <c r="B69" s="261" t="s">
        <v>71</v>
      </c>
      <c r="C69" s="262"/>
      <c r="D69" s="263"/>
      <c r="E69" s="264"/>
      <c r="F69" s="225"/>
      <c r="G69" s="265">
        <v>0</v>
      </c>
      <c r="H69" s="265">
        <v>0</v>
      </c>
    </row>
    <row r="70" spans="1:8" ht="15">
      <c r="A70" s="201" t="s">
        <v>737</v>
      </c>
      <c r="B70" s="266" t="s">
        <v>738</v>
      </c>
      <c r="C70" s="262"/>
      <c r="D70" s="263"/>
      <c r="E70" s="264"/>
      <c r="F70" s="225">
        <v>225</v>
      </c>
      <c r="G70" s="265">
        <v>0</v>
      </c>
      <c r="H70" s="265">
        <v>0</v>
      </c>
    </row>
    <row r="71" spans="1:8" ht="15">
      <c r="A71" s="201" t="s">
        <v>737</v>
      </c>
      <c r="B71" s="266" t="s">
        <v>739</v>
      </c>
      <c r="C71" s="262"/>
      <c r="D71" s="263"/>
      <c r="E71" s="264"/>
      <c r="F71" s="225"/>
      <c r="G71" s="265">
        <v>0</v>
      </c>
      <c r="H71" s="265">
        <v>0</v>
      </c>
    </row>
    <row r="72" spans="1:8" ht="15">
      <c r="A72" s="201">
        <v>5</v>
      </c>
      <c r="B72" s="261" t="s">
        <v>740</v>
      </c>
      <c r="C72" s="262"/>
      <c r="D72" s="263"/>
      <c r="E72" s="264"/>
      <c r="F72" s="225">
        <v>227</v>
      </c>
      <c r="G72" s="265">
        <v>0</v>
      </c>
      <c r="H72" s="265">
        <v>0</v>
      </c>
    </row>
    <row r="73" spans="1:8" ht="15">
      <c r="A73" s="200" t="s">
        <v>709</v>
      </c>
      <c r="B73" s="255" t="s">
        <v>741</v>
      </c>
      <c r="C73" s="256"/>
      <c r="D73" s="257"/>
      <c r="E73" s="258"/>
      <c r="F73" s="259">
        <v>230</v>
      </c>
      <c r="G73" s="260">
        <v>0</v>
      </c>
      <c r="H73" s="260">
        <v>0</v>
      </c>
    </row>
    <row r="74" spans="1:8" ht="15">
      <c r="A74" s="200" t="s">
        <v>715</v>
      </c>
      <c r="B74" s="255" t="s">
        <v>73</v>
      </c>
      <c r="C74" s="256"/>
      <c r="D74" s="257"/>
      <c r="E74" s="258"/>
      <c r="F74" s="259"/>
      <c r="G74" s="260">
        <v>2132147557</v>
      </c>
      <c r="H74" s="260">
        <v>2080482470</v>
      </c>
    </row>
    <row r="75" spans="1:8" ht="15">
      <c r="A75" s="201">
        <v>1</v>
      </c>
      <c r="B75" s="261" t="s">
        <v>742</v>
      </c>
      <c r="C75" s="262"/>
      <c r="D75" s="263"/>
      <c r="E75" s="264"/>
      <c r="F75" s="225">
        <v>241</v>
      </c>
      <c r="G75" s="265">
        <v>0</v>
      </c>
      <c r="H75" s="265">
        <v>0</v>
      </c>
    </row>
    <row r="76" spans="1:8" ht="15">
      <c r="A76" s="201">
        <v>2</v>
      </c>
      <c r="B76" s="261" t="s">
        <v>743</v>
      </c>
      <c r="C76" s="262"/>
      <c r="D76" s="263"/>
      <c r="E76" s="264"/>
      <c r="F76" s="225">
        <v>242</v>
      </c>
      <c r="G76" s="265">
        <v>2132147557</v>
      </c>
      <c r="H76" s="265">
        <v>2080482470</v>
      </c>
    </row>
    <row r="77" spans="1:8" ht="15">
      <c r="A77" s="204">
        <v>3</v>
      </c>
      <c r="B77" s="272" t="s">
        <v>73</v>
      </c>
      <c r="C77" s="273"/>
      <c r="D77" s="274"/>
      <c r="E77" s="275"/>
      <c r="F77" s="225">
        <v>243</v>
      </c>
      <c r="G77" s="265">
        <v>0</v>
      </c>
      <c r="H77" s="265">
        <v>0</v>
      </c>
    </row>
    <row r="78" spans="1:8" ht="15">
      <c r="A78" s="205" t="s">
        <v>744</v>
      </c>
      <c r="B78" s="276"/>
      <c r="C78" s="277"/>
      <c r="D78" s="278"/>
      <c r="E78" s="279"/>
      <c r="F78" s="253"/>
      <c r="G78" s="206">
        <v>92553387146</v>
      </c>
      <c r="H78" s="206">
        <v>91560601307</v>
      </c>
    </row>
    <row r="79" spans="1:8" ht="15">
      <c r="A79" s="199"/>
      <c r="B79" s="280" t="s">
        <v>745</v>
      </c>
      <c r="C79" s="250"/>
      <c r="D79" s="251"/>
      <c r="E79" s="281"/>
      <c r="F79" s="253"/>
      <c r="G79" s="207"/>
      <c r="H79" s="207"/>
    </row>
    <row r="80" spans="1:8" ht="15">
      <c r="A80" s="199" t="s">
        <v>14</v>
      </c>
      <c r="B80" s="249" t="s">
        <v>746</v>
      </c>
      <c r="C80" s="250"/>
      <c r="D80" s="251"/>
      <c r="E80" s="252"/>
      <c r="F80" s="253"/>
      <c r="G80" s="207">
        <v>17722955982</v>
      </c>
      <c r="H80" s="207">
        <v>15259013531</v>
      </c>
    </row>
    <row r="81" spans="1:8" ht="15">
      <c r="A81" s="200" t="s">
        <v>730</v>
      </c>
      <c r="B81" s="255" t="s">
        <v>79</v>
      </c>
      <c r="C81" s="256"/>
      <c r="D81" s="257"/>
      <c r="E81" s="258"/>
      <c r="F81" s="259"/>
      <c r="G81" s="260">
        <v>17722955982</v>
      </c>
      <c r="H81" s="260">
        <v>15259013531</v>
      </c>
    </row>
    <row r="82" spans="1:8" ht="15">
      <c r="A82" s="201">
        <v>1</v>
      </c>
      <c r="B82" s="261" t="s">
        <v>747</v>
      </c>
      <c r="C82" s="262"/>
      <c r="D82" s="263"/>
      <c r="E82" s="264"/>
      <c r="F82" s="225"/>
      <c r="G82" s="265">
        <v>0</v>
      </c>
      <c r="H82" s="265">
        <v>0</v>
      </c>
    </row>
    <row r="83" spans="1:8" ht="15">
      <c r="A83" s="201"/>
      <c r="B83" s="261" t="s">
        <v>725</v>
      </c>
      <c r="C83" s="262"/>
      <c r="D83" s="263"/>
      <c r="E83" s="264"/>
      <c r="F83" s="225"/>
      <c r="G83" s="265"/>
      <c r="H83" s="265"/>
    </row>
    <row r="84" spans="1:8" ht="15">
      <c r="A84" s="201"/>
      <c r="B84" s="266" t="s">
        <v>748</v>
      </c>
      <c r="C84" s="262"/>
      <c r="D84" s="263"/>
      <c r="E84" s="264"/>
      <c r="F84" s="225">
        <v>312</v>
      </c>
      <c r="G84" s="265">
        <v>0</v>
      </c>
      <c r="H84" s="265">
        <v>0</v>
      </c>
    </row>
    <row r="85" spans="1:8" ht="15">
      <c r="A85" s="201"/>
      <c r="B85" s="266" t="s">
        <v>749</v>
      </c>
      <c r="C85" s="262"/>
      <c r="D85" s="263"/>
      <c r="E85" s="264"/>
      <c r="F85" s="225">
        <v>313</v>
      </c>
      <c r="G85" s="265">
        <v>0</v>
      </c>
      <c r="H85" s="265">
        <v>0</v>
      </c>
    </row>
    <row r="86" spans="1:8" ht="15">
      <c r="A86" s="201">
        <v>2</v>
      </c>
      <c r="B86" s="261" t="s">
        <v>750</v>
      </c>
      <c r="C86" s="262"/>
      <c r="D86" s="263"/>
      <c r="E86" s="264"/>
      <c r="F86" s="225">
        <v>314</v>
      </c>
      <c r="G86" s="265">
        <v>0</v>
      </c>
      <c r="H86" s="265">
        <v>0</v>
      </c>
    </row>
    <row r="87" spans="1:8" ht="15">
      <c r="A87" s="201">
        <v>3</v>
      </c>
      <c r="B87" s="261" t="s">
        <v>751</v>
      </c>
      <c r="C87" s="262"/>
      <c r="D87" s="263"/>
      <c r="E87" s="264"/>
      <c r="F87" s="225">
        <v>315</v>
      </c>
      <c r="G87" s="265">
        <v>0</v>
      </c>
      <c r="H87" s="265">
        <v>0</v>
      </c>
    </row>
    <row r="88" spans="1:8" ht="15">
      <c r="A88" s="201">
        <v>4</v>
      </c>
      <c r="B88" s="261" t="s">
        <v>752</v>
      </c>
      <c r="C88" s="262"/>
      <c r="D88" s="263"/>
      <c r="E88" s="264"/>
      <c r="F88" s="225">
        <v>316</v>
      </c>
      <c r="G88" s="265">
        <v>0</v>
      </c>
      <c r="H88" s="265">
        <v>0</v>
      </c>
    </row>
    <row r="89" spans="1:8" ht="15">
      <c r="A89" s="201">
        <v>5</v>
      </c>
      <c r="B89" s="261" t="s">
        <v>753</v>
      </c>
      <c r="C89" s="262"/>
      <c r="D89" s="263"/>
      <c r="E89" s="264"/>
      <c r="F89" s="225">
        <v>317</v>
      </c>
      <c r="G89" s="265">
        <v>0</v>
      </c>
      <c r="H89" s="265">
        <v>0</v>
      </c>
    </row>
    <row r="90" spans="1:8" ht="15">
      <c r="A90" s="201">
        <v>6</v>
      </c>
      <c r="B90" s="261" t="s">
        <v>81</v>
      </c>
      <c r="C90" s="262"/>
      <c r="D90" s="263"/>
      <c r="E90" s="264"/>
      <c r="F90" s="225">
        <v>318</v>
      </c>
      <c r="G90" s="265">
        <v>2217351243</v>
      </c>
      <c r="H90" s="265">
        <v>376439462</v>
      </c>
    </row>
    <row r="91" spans="1:8" ht="15">
      <c r="A91" s="201">
        <v>7</v>
      </c>
      <c r="B91" s="261" t="s">
        <v>754</v>
      </c>
      <c r="C91" s="262"/>
      <c r="D91" s="263"/>
      <c r="E91" s="264"/>
      <c r="F91" s="225">
        <v>319</v>
      </c>
      <c r="G91" s="265">
        <v>1370000000</v>
      </c>
      <c r="H91" s="265">
        <v>860000000</v>
      </c>
    </row>
    <row r="92" spans="1:8" ht="15">
      <c r="A92" s="201">
        <v>8</v>
      </c>
      <c r="B92" s="261" t="s">
        <v>755</v>
      </c>
      <c r="C92" s="262"/>
      <c r="D92" s="263"/>
      <c r="E92" s="264"/>
      <c r="F92" s="225"/>
      <c r="G92" s="265">
        <v>0</v>
      </c>
      <c r="H92" s="265">
        <v>0</v>
      </c>
    </row>
    <row r="93" spans="1:8" ht="15">
      <c r="A93" s="201"/>
      <c r="B93" s="261" t="s">
        <v>725</v>
      </c>
      <c r="C93" s="262"/>
      <c r="D93" s="263"/>
      <c r="E93" s="264"/>
      <c r="F93" s="225"/>
      <c r="G93" s="265">
        <v>0</v>
      </c>
      <c r="H93" s="265">
        <v>0</v>
      </c>
    </row>
    <row r="94" spans="1:8" ht="15">
      <c r="A94" s="201"/>
      <c r="B94" s="266" t="s">
        <v>756</v>
      </c>
      <c r="C94" s="262"/>
      <c r="D94" s="263"/>
      <c r="E94" s="264"/>
      <c r="F94" s="225">
        <v>321</v>
      </c>
      <c r="G94" s="265">
        <v>0</v>
      </c>
      <c r="H94" s="265">
        <v>0</v>
      </c>
    </row>
    <row r="95" spans="1:8" ht="15">
      <c r="A95" s="201"/>
      <c r="B95" s="266" t="s">
        <v>757</v>
      </c>
      <c r="C95" s="262"/>
      <c r="D95" s="263"/>
      <c r="E95" s="264"/>
      <c r="F95" s="225">
        <v>322</v>
      </c>
      <c r="G95" s="265">
        <v>0</v>
      </c>
      <c r="H95" s="265">
        <v>0</v>
      </c>
    </row>
    <row r="96" spans="1:8" ht="15">
      <c r="A96" s="201">
        <v>9</v>
      </c>
      <c r="B96" s="261" t="s">
        <v>593</v>
      </c>
      <c r="C96" s="262"/>
      <c r="D96" s="263"/>
      <c r="E96" s="264"/>
      <c r="F96" s="225">
        <v>323</v>
      </c>
      <c r="G96" s="265">
        <v>1177098907</v>
      </c>
      <c r="H96" s="265">
        <v>1179707210</v>
      </c>
    </row>
    <row r="97" spans="1:8" ht="15">
      <c r="A97" s="208">
        <v>10</v>
      </c>
      <c r="B97" s="282" t="s">
        <v>758</v>
      </c>
      <c r="C97" s="262"/>
      <c r="D97" s="263"/>
      <c r="E97" s="283"/>
      <c r="F97" s="225">
        <v>324</v>
      </c>
      <c r="G97" s="265">
        <v>168687399</v>
      </c>
      <c r="H97" s="265">
        <v>161912489</v>
      </c>
    </row>
    <row r="98" spans="1:8" ht="15">
      <c r="A98" s="201">
        <v>11</v>
      </c>
      <c r="B98" s="261" t="s">
        <v>85</v>
      </c>
      <c r="C98" s="262"/>
      <c r="D98" s="263"/>
      <c r="E98" s="264"/>
      <c r="F98" s="225">
        <v>325</v>
      </c>
      <c r="G98" s="265">
        <v>164820000</v>
      </c>
      <c r="H98" s="265">
        <v>164820000</v>
      </c>
    </row>
    <row r="99" spans="1:8" ht="15">
      <c r="A99" s="208">
        <v>12</v>
      </c>
      <c r="B99" s="261" t="s">
        <v>86</v>
      </c>
      <c r="C99" s="262"/>
      <c r="D99" s="263"/>
      <c r="E99" s="264"/>
      <c r="F99" s="225">
        <v>326</v>
      </c>
      <c r="G99" s="265">
        <v>0</v>
      </c>
      <c r="H99" s="265">
        <v>0</v>
      </c>
    </row>
    <row r="100" spans="1:8" ht="15">
      <c r="A100" s="201">
        <v>13</v>
      </c>
      <c r="B100" s="261" t="s">
        <v>92</v>
      </c>
      <c r="C100" s="262"/>
      <c r="D100" s="263"/>
      <c r="E100" s="264"/>
      <c r="F100" s="225">
        <v>327</v>
      </c>
      <c r="G100" s="265">
        <v>0</v>
      </c>
      <c r="H100" s="265">
        <v>0</v>
      </c>
    </row>
    <row r="101" spans="1:8" ht="15">
      <c r="A101" s="208">
        <v>14</v>
      </c>
      <c r="B101" s="261" t="s">
        <v>759</v>
      </c>
      <c r="C101" s="262"/>
      <c r="D101" s="263"/>
      <c r="E101" s="264"/>
      <c r="F101" s="225">
        <v>328</v>
      </c>
      <c r="G101" s="265">
        <v>456055561</v>
      </c>
      <c r="H101" s="265">
        <v>283193355</v>
      </c>
    </row>
    <row r="102" spans="1:8" ht="15">
      <c r="A102" s="201">
        <v>15</v>
      </c>
      <c r="B102" s="261" t="s">
        <v>760</v>
      </c>
      <c r="C102" s="262"/>
      <c r="D102" s="263"/>
      <c r="E102" s="264"/>
      <c r="F102" s="225"/>
      <c r="G102" s="265">
        <v>0</v>
      </c>
      <c r="H102" s="265">
        <v>0</v>
      </c>
    </row>
    <row r="103" spans="1:8" ht="15">
      <c r="A103" s="208"/>
      <c r="B103" s="261" t="s">
        <v>725</v>
      </c>
      <c r="C103" s="262"/>
      <c r="D103" s="263"/>
      <c r="E103" s="264"/>
      <c r="F103" s="225"/>
      <c r="G103" s="265">
        <v>0</v>
      </c>
      <c r="H103" s="265">
        <v>0</v>
      </c>
    </row>
    <row r="104" spans="1:8" ht="15">
      <c r="A104" s="201"/>
      <c r="B104" s="266" t="s">
        <v>761</v>
      </c>
      <c r="C104" s="262"/>
      <c r="D104" s="263"/>
      <c r="E104" s="264"/>
      <c r="F104" s="225">
        <v>330</v>
      </c>
      <c r="G104" s="265">
        <v>0</v>
      </c>
      <c r="H104" s="265">
        <v>0</v>
      </c>
    </row>
    <row r="105" spans="1:8" ht="15">
      <c r="A105" s="201"/>
      <c r="B105" s="266" t="s">
        <v>762</v>
      </c>
      <c r="C105" s="262"/>
      <c r="D105" s="263"/>
      <c r="E105" s="264"/>
      <c r="F105" s="225">
        <v>331</v>
      </c>
      <c r="G105" s="265">
        <v>0</v>
      </c>
      <c r="H105" s="265">
        <v>0</v>
      </c>
    </row>
    <row r="106" spans="1:8" ht="15">
      <c r="A106" s="201">
        <v>16</v>
      </c>
      <c r="B106" s="261" t="s">
        <v>763</v>
      </c>
      <c r="C106" s="262"/>
      <c r="D106" s="263"/>
      <c r="E106" s="264"/>
      <c r="F106" s="225">
        <v>332</v>
      </c>
      <c r="G106" s="265">
        <v>12168942872</v>
      </c>
      <c r="H106" s="265">
        <v>12232941015</v>
      </c>
    </row>
    <row r="107" spans="1:8" ht="15">
      <c r="A107" s="200" t="s">
        <v>701</v>
      </c>
      <c r="B107" s="255" t="s">
        <v>96</v>
      </c>
      <c r="C107" s="256"/>
      <c r="D107" s="257"/>
      <c r="E107" s="258"/>
      <c r="F107" s="259"/>
      <c r="G107" s="260">
        <v>0</v>
      </c>
      <c r="H107" s="260">
        <v>0</v>
      </c>
    </row>
    <row r="108" spans="1:8" ht="15">
      <c r="A108" s="201">
        <v>1</v>
      </c>
      <c r="B108" s="261" t="s">
        <v>764</v>
      </c>
      <c r="C108" s="262"/>
      <c r="D108" s="263"/>
      <c r="E108" s="264"/>
      <c r="F108" s="225">
        <v>341</v>
      </c>
      <c r="G108" s="265">
        <v>0</v>
      </c>
      <c r="H108" s="265">
        <v>0</v>
      </c>
    </row>
    <row r="109" spans="1:8" ht="15">
      <c r="A109" s="201">
        <v>2</v>
      </c>
      <c r="B109" s="261" t="s">
        <v>96</v>
      </c>
      <c r="C109" s="262"/>
      <c r="D109" s="263"/>
      <c r="E109" s="264"/>
      <c r="F109" s="225">
        <v>342</v>
      </c>
      <c r="G109" s="265">
        <v>0</v>
      </c>
      <c r="H109" s="265">
        <v>0</v>
      </c>
    </row>
    <row r="110" spans="1:8" ht="15">
      <c r="A110" s="201"/>
      <c r="B110" s="261" t="s">
        <v>765</v>
      </c>
      <c r="C110" s="262"/>
      <c r="D110" s="263"/>
      <c r="E110" s="264"/>
      <c r="F110" s="225"/>
      <c r="G110" s="265">
        <v>0</v>
      </c>
      <c r="H110" s="265">
        <v>0</v>
      </c>
    </row>
    <row r="111" spans="1:8" ht="15">
      <c r="A111" s="201">
        <v>3</v>
      </c>
      <c r="B111" s="261" t="s">
        <v>766</v>
      </c>
      <c r="C111" s="262"/>
      <c r="D111" s="263"/>
      <c r="E111" s="264"/>
      <c r="F111" s="225">
        <v>344</v>
      </c>
      <c r="G111" s="265">
        <v>0</v>
      </c>
      <c r="H111" s="265">
        <v>0</v>
      </c>
    </row>
    <row r="112" spans="1:8" ht="15">
      <c r="A112" s="201">
        <v>4</v>
      </c>
      <c r="B112" s="261" t="s">
        <v>767</v>
      </c>
      <c r="C112" s="262"/>
      <c r="D112" s="263"/>
      <c r="E112" s="264"/>
      <c r="F112" s="225">
        <v>345</v>
      </c>
      <c r="G112" s="265">
        <v>0</v>
      </c>
      <c r="H112" s="265">
        <v>0</v>
      </c>
    </row>
    <row r="113" spans="1:8" ht="15">
      <c r="A113" s="202" t="s">
        <v>439</v>
      </c>
      <c r="B113" s="268" t="s">
        <v>768</v>
      </c>
      <c r="C113" s="269"/>
      <c r="D113" s="270"/>
      <c r="E113" s="271"/>
      <c r="F113" s="253"/>
      <c r="G113" s="203">
        <v>74830431164</v>
      </c>
      <c r="H113" s="203">
        <v>76301587776</v>
      </c>
    </row>
    <row r="114" spans="1:8" ht="15">
      <c r="A114" s="200" t="s">
        <v>730</v>
      </c>
      <c r="B114" s="255" t="s">
        <v>769</v>
      </c>
      <c r="C114" s="256"/>
      <c r="D114" s="257"/>
      <c r="E114" s="258"/>
      <c r="F114" s="259"/>
      <c r="G114" s="260">
        <v>100000000000</v>
      </c>
      <c r="H114" s="260">
        <v>100000000000</v>
      </c>
    </row>
    <row r="115" spans="1:8" ht="15">
      <c r="A115" s="201">
        <v>1</v>
      </c>
      <c r="B115" s="261" t="s">
        <v>770</v>
      </c>
      <c r="C115" s="262"/>
      <c r="D115" s="263"/>
      <c r="E115" s="264"/>
      <c r="F115" s="225">
        <v>411</v>
      </c>
      <c r="G115" s="265">
        <v>0</v>
      </c>
      <c r="H115" s="265">
        <v>0</v>
      </c>
    </row>
    <row r="116" spans="1:8" ht="15">
      <c r="A116" s="201">
        <v>2</v>
      </c>
      <c r="B116" s="261" t="s">
        <v>771</v>
      </c>
      <c r="C116" s="262"/>
      <c r="D116" s="263"/>
      <c r="E116" s="264"/>
      <c r="F116" s="225">
        <v>412</v>
      </c>
      <c r="G116" s="265">
        <v>100000000000</v>
      </c>
      <c r="H116" s="265">
        <v>100000000000</v>
      </c>
    </row>
    <row r="117" spans="1:8" ht="15">
      <c r="A117" s="201"/>
      <c r="B117" s="261" t="s">
        <v>725</v>
      </c>
      <c r="C117" s="262"/>
      <c r="D117" s="263"/>
      <c r="E117" s="264"/>
      <c r="F117" s="225"/>
      <c r="G117" s="265">
        <v>0</v>
      </c>
      <c r="H117" s="265">
        <v>0</v>
      </c>
    </row>
    <row r="118" spans="1:8" ht="15">
      <c r="A118" s="201"/>
      <c r="B118" s="266" t="s">
        <v>772</v>
      </c>
      <c r="C118" s="262"/>
      <c r="D118" s="263"/>
      <c r="E118" s="264"/>
      <c r="F118" s="225"/>
      <c r="G118" s="265">
        <v>0</v>
      </c>
      <c r="H118" s="265">
        <v>0</v>
      </c>
    </row>
    <row r="119" spans="1:8" ht="15">
      <c r="A119" s="201"/>
      <c r="B119" s="266" t="s">
        <v>773</v>
      </c>
      <c r="C119" s="262"/>
      <c r="D119" s="263"/>
      <c r="E119" s="264"/>
      <c r="F119" s="225"/>
      <c r="G119" s="265">
        <v>0</v>
      </c>
      <c r="H119" s="265">
        <v>0</v>
      </c>
    </row>
    <row r="120" spans="1:8" ht="15">
      <c r="A120" s="200" t="s">
        <v>701</v>
      </c>
      <c r="B120" s="255" t="s">
        <v>774</v>
      </c>
      <c r="C120" s="256"/>
      <c r="D120" s="257"/>
      <c r="E120" s="258"/>
      <c r="F120" s="259"/>
      <c r="G120" s="260">
        <v>0</v>
      </c>
      <c r="H120" s="260">
        <v>0</v>
      </c>
    </row>
    <row r="121" spans="1:8" ht="15">
      <c r="A121" s="201">
        <v>1</v>
      </c>
      <c r="B121" s="261" t="s">
        <v>109</v>
      </c>
      <c r="C121" s="262"/>
      <c r="D121" s="263"/>
      <c r="E121" s="264"/>
      <c r="F121" s="225">
        <v>421</v>
      </c>
      <c r="G121" s="265">
        <v>0</v>
      </c>
      <c r="H121" s="265">
        <v>0</v>
      </c>
    </row>
    <row r="122" spans="1:8" ht="15">
      <c r="A122" s="201">
        <v>2</v>
      </c>
      <c r="B122" s="261" t="s">
        <v>775</v>
      </c>
      <c r="C122" s="262"/>
      <c r="D122" s="263"/>
      <c r="E122" s="264"/>
      <c r="F122" s="225">
        <v>422</v>
      </c>
      <c r="G122" s="265">
        <v>0</v>
      </c>
      <c r="H122" s="265">
        <v>0</v>
      </c>
    </row>
    <row r="123" spans="1:8" ht="15">
      <c r="A123" s="201">
        <v>3</v>
      </c>
      <c r="B123" s="261" t="s">
        <v>776</v>
      </c>
      <c r="C123" s="262"/>
      <c r="D123" s="263"/>
      <c r="E123" s="264"/>
      <c r="F123" s="225">
        <v>423</v>
      </c>
      <c r="G123" s="265">
        <v>0</v>
      </c>
      <c r="H123" s="265">
        <v>0</v>
      </c>
    </row>
    <row r="124" spans="1:8" ht="15">
      <c r="A124" s="200" t="s">
        <v>709</v>
      </c>
      <c r="B124" s="255" t="s">
        <v>777</v>
      </c>
      <c r="C124" s="256"/>
      <c r="D124" s="257"/>
      <c r="E124" s="258"/>
      <c r="F124" s="259"/>
      <c r="G124" s="260">
        <v>-25169568836</v>
      </c>
      <c r="H124" s="260">
        <v>-23698412224</v>
      </c>
    </row>
    <row r="125" spans="1:8" ht="15">
      <c r="A125" s="201">
        <v>1</v>
      </c>
      <c r="B125" s="261" t="s">
        <v>114</v>
      </c>
      <c r="C125" s="262"/>
      <c r="D125" s="263"/>
      <c r="E125" s="264"/>
      <c r="F125" s="225">
        <v>431</v>
      </c>
      <c r="G125" s="265">
        <v>0</v>
      </c>
      <c r="H125" s="265">
        <v>0</v>
      </c>
    </row>
    <row r="126" spans="1:8" ht="15">
      <c r="A126" s="201">
        <v>2</v>
      </c>
      <c r="B126" s="261" t="s">
        <v>115</v>
      </c>
      <c r="C126" s="262"/>
      <c r="D126" s="263"/>
      <c r="E126" s="264"/>
      <c r="F126" s="225">
        <v>432</v>
      </c>
      <c r="G126" s="265">
        <v>1321976000</v>
      </c>
      <c r="H126" s="265">
        <v>1321976000</v>
      </c>
    </row>
    <row r="127" spans="1:8" ht="15">
      <c r="A127" s="201"/>
      <c r="B127" s="261" t="s">
        <v>118</v>
      </c>
      <c r="C127" s="262"/>
      <c r="D127" s="263"/>
      <c r="E127" s="264"/>
      <c r="F127" s="225"/>
      <c r="G127" s="265"/>
      <c r="H127" s="265">
        <v>0</v>
      </c>
    </row>
    <row r="128" spans="1:8" ht="15">
      <c r="A128" s="201"/>
      <c r="B128" s="266" t="s">
        <v>778</v>
      </c>
      <c r="C128" s="262"/>
      <c r="D128" s="263"/>
      <c r="E128" s="264"/>
      <c r="F128" s="225">
        <v>433</v>
      </c>
      <c r="G128" s="265">
        <v>660988000</v>
      </c>
      <c r="H128" s="265">
        <v>660988000</v>
      </c>
    </row>
    <row r="129" spans="1:8" ht="15">
      <c r="A129" s="201"/>
      <c r="B129" s="266" t="s">
        <v>779</v>
      </c>
      <c r="C129" s="262"/>
      <c r="D129" s="263"/>
      <c r="E129" s="264"/>
      <c r="F129" s="225">
        <v>434</v>
      </c>
      <c r="G129" s="265">
        <v>660988000</v>
      </c>
      <c r="H129" s="265">
        <v>660988000</v>
      </c>
    </row>
    <row r="130" spans="1:8" ht="15">
      <c r="A130" s="201"/>
      <c r="B130" s="266" t="s">
        <v>780</v>
      </c>
      <c r="C130" s="262"/>
      <c r="D130" s="263"/>
      <c r="E130" s="264"/>
      <c r="F130" s="225">
        <v>435</v>
      </c>
      <c r="G130" s="265">
        <v>0</v>
      </c>
      <c r="H130" s="265">
        <v>0</v>
      </c>
    </row>
    <row r="131" spans="1:8" ht="15">
      <c r="A131" s="201"/>
      <c r="B131" s="266" t="s">
        <v>781</v>
      </c>
      <c r="C131" s="262"/>
      <c r="D131" s="263"/>
      <c r="E131" s="264"/>
      <c r="F131" s="225">
        <v>436</v>
      </c>
      <c r="G131" s="265">
        <v>0</v>
      </c>
      <c r="H131" s="265">
        <v>0</v>
      </c>
    </row>
    <row r="132" spans="1:8" ht="15">
      <c r="A132" s="201">
        <v>3</v>
      </c>
      <c r="B132" s="261" t="s">
        <v>782</v>
      </c>
      <c r="C132" s="262"/>
      <c r="D132" s="263"/>
      <c r="E132" s="264"/>
      <c r="F132" s="225">
        <v>437</v>
      </c>
      <c r="G132" s="265">
        <v>0</v>
      </c>
      <c r="H132" s="265">
        <v>0</v>
      </c>
    </row>
    <row r="133" spans="1:8" ht="15">
      <c r="A133" s="201">
        <v>4</v>
      </c>
      <c r="B133" s="261" t="s">
        <v>783</v>
      </c>
      <c r="C133" s="262"/>
      <c r="D133" s="263"/>
      <c r="E133" s="264"/>
      <c r="F133" s="225">
        <v>438</v>
      </c>
      <c r="G133" s="265">
        <v>-26491544836</v>
      </c>
      <c r="H133" s="265">
        <v>-25020388224</v>
      </c>
    </row>
    <row r="134" spans="1:8" ht="15">
      <c r="A134" s="201">
        <v>5</v>
      </c>
      <c r="B134" s="261" t="s">
        <v>784</v>
      </c>
      <c r="C134" s="262"/>
      <c r="D134" s="263"/>
      <c r="E134" s="264"/>
      <c r="F134" s="225">
        <v>439</v>
      </c>
      <c r="G134" s="265">
        <v>0</v>
      </c>
      <c r="H134" s="265">
        <v>0</v>
      </c>
    </row>
    <row r="135" spans="1:8" ht="15">
      <c r="A135" s="200" t="s">
        <v>715</v>
      </c>
      <c r="B135" s="255" t="s">
        <v>785</v>
      </c>
      <c r="C135" s="256"/>
      <c r="D135" s="257"/>
      <c r="E135" s="258"/>
      <c r="F135" s="259"/>
      <c r="G135" s="260">
        <v>0</v>
      </c>
      <c r="H135" s="260">
        <v>0</v>
      </c>
    </row>
    <row r="136" spans="1:8" ht="15">
      <c r="A136" s="201">
        <v>1</v>
      </c>
      <c r="B136" s="261" t="s">
        <v>112</v>
      </c>
      <c r="C136" s="262"/>
      <c r="D136" s="263"/>
      <c r="E136" s="264"/>
      <c r="F136" s="225">
        <v>441</v>
      </c>
      <c r="G136" s="265">
        <v>0</v>
      </c>
      <c r="H136" s="265">
        <v>0</v>
      </c>
    </row>
    <row r="137" spans="1:8" ht="15">
      <c r="A137" s="201">
        <v>2</v>
      </c>
      <c r="B137" s="261" t="s">
        <v>786</v>
      </c>
      <c r="C137" s="262"/>
      <c r="D137" s="263"/>
      <c r="E137" s="264"/>
      <c r="F137" s="225">
        <v>442</v>
      </c>
      <c r="G137" s="265">
        <v>0</v>
      </c>
      <c r="H137" s="265">
        <v>0</v>
      </c>
    </row>
    <row r="138" spans="1:8" ht="15">
      <c r="A138" s="201">
        <v>3</v>
      </c>
      <c r="B138" s="261" t="s">
        <v>787</v>
      </c>
      <c r="C138" s="262"/>
      <c r="D138" s="263"/>
      <c r="E138" s="264"/>
      <c r="F138" s="225">
        <v>443</v>
      </c>
      <c r="G138" s="265">
        <v>0</v>
      </c>
      <c r="H138" s="265">
        <v>0</v>
      </c>
    </row>
    <row r="139" spans="1:8" ht="15">
      <c r="A139" s="201" t="s">
        <v>737</v>
      </c>
      <c r="B139" s="266" t="s">
        <v>788</v>
      </c>
      <c r="C139" s="262"/>
      <c r="D139" s="263"/>
      <c r="E139" s="264"/>
      <c r="F139" s="225"/>
      <c r="G139" s="265">
        <v>0</v>
      </c>
      <c r="H139" s="265">
        <v>0</v>
      </c>
    </row>
    <row r="140" spans="1:8" ht="15">
      <c r="A140" s="204" t="s">
        <v>737</v>
      </c>
      <c r="B140" s="284" t="s">
        <v>789</v>
      </c>
      <c r="C140" s="273"/>
      <c r="D140" s="274"/>
      <c r="E140" s="275"/>
      <c r="F140" s="225"/>
      <c r="G140" s="265">
        <v>0</v>
      </c>
      <c r="H140" s="265">
        <v>0</v>
      </c>
    </row>
    <row r="141" spans="1:8" ht="15">
      <c r="A141" s="197"/>
      <c r="B141" s="276" t="s">
        <v>790</v>
      </c>
      <c r="C141" s="277"/>
      <c r="D141" s="278"/>
      <c r="E141" s="285"/>
      <c r="F141" s="253"/>
      <c r="G141" s="206">
        <v>92553387146</v>
      </c>
      <c r="H141" s="206">
        <v>91560601307</v>
      </c>
    </row>
    <row r="142" spans="1:8" ht="15">
      <c r="A142" s="225"/>
      <c r="B142" s="225"/>
      <c r="C142" s="225"/>
      <c r="D142" s="225"/>
      <c r="E142" s="225"/>
      <c r="F142" s="225"/>
      <c r="G142" s="225"/>
      <c r="H142" s="225"/>
    </row>
    <row r="143" spans="1:8" ht="15.75">
      <c r="A143" s="190"/>
      <c r="B143" s="226"/>
      <c r="C143" s="225"/>
      <c r="D143" s="225"/>
      <c r="E143" s="225"/>
      <c r="F143" s="225"/>
      <c r="G143" s="511" t="s">
        <v>860</v>
      </c>
      <c r="H143" s="511"/>
    </row>
    <row r="144" spans="1:8" ht="15.75">
      <c r="A144" s="513" t="s">
        <v>654</v>
      </c>
      <c r="B144" s="513"/>
      <c r="C144" s="513"/>
      <c r="D144" s="430"/>
      <c r="E144" s="430"/>
      <c r="F144" s="430"/>
      <c r="G144" s="512" t="s">
        <v>856</v>
      </c>
      <c r="H144" s="512"/>
    </row>
    <row r="145" spans="1:8" ht="15.75">
      <c r="A145" s="225"/>
      <c r="B145" s="286"/>
      <c r="C145" s="225"/>
      <c r="D145" s="225"/>
      <c r="E145" s="225"/>
      <c r="F145" s="225"/>
      <c r="G145" s="229"/>
      <c r="H145" s="225"/>
    </row>
    <row r="146" spans="1:8" ht="15.75">
      <c r="A146" s="225"/>
      <c r="B146" s="286"/>
      <c r="C146" s="225"/>
      <c r="D146" s="225"/>
      <c r="E146" s="225"/>
      <c r="F146" s="225"/>
      <c r="G146" s="229"/>
      <c r="H146" s="225"/>
    </row>
    <row r="147" spans="1:8" ht="15.75">
      <c r="A147" s="225"/>
      <c r="B147" s="226"/>
      <c r="C147" s="225"/>
      <c r="D147" s="225"/>
      <c r="E147" s="225"/>
      <c r="F147" s="225"/>
      <c r="G147" s="229"/>
      <c r="H147" s="225"/>
    </row>
    <row r="151" spans="1:8" ht="15">
      <c r="A151" s="514" t="s">
        <v>338</v>
      </c>
      <c r="B151" s="514"/>
      <c r="C151" s="514"/>
      <c r="G151" s="514" t="s">
        <v>857</v>
      </c>
      <c r="H151" s="514"/>
    </row>
  </sheetData>
  <sheetProtection/>
  <mergeCells count="9">
    <mergeCell ref="A151:C151"/>
    <mergeCell ref="G151:H151"/>
    <mergeCell ref="A9:E9"/>
    <mergeCell ref="A10:E10"/>
    <mergeCell ref="A12:H12"/>
    <mergeCell ref="A13:H13"/>
    <mergeCell ref="G143:H143"/>
    <mergeCell ref="G144:H144"/>
    <mergeCell ref="A144:C144"/>
  </mergeCells>
  <dataValidations count="47">
    <dataValidation errorStyle="information" type="textLength" allowBlank="1" showInputMessage="1" showErrorMessage="1" error="XLBVal:8=&#13;&#10;" sqref="C8">
      <formula1>0</formula1>
      <formula2>300</formula2>
    </dataValidation>
    <dataValidation errorStyle="information" type="textLength" allowBlank="1" showInputMessage="1" showErrorMessage="1" error="XLBVal:6=-660988000&#13;&#10;" sqref="G128:H129">
      <formula1>0</formula1>
      <formula2>300</formula2>
    </dataValidation>
    <dataValidation errorStyle="information" type="textLength" allowBlank="1" showInputMessage="1" showErrorMessage="1" error="XLBVal:6=722920283&#13;&#10;" sqref="G21">
      <formula1>0</formula1>
      <formula2>300</formula2>
    </dataValidation>
    <dataValidation errorStyle="information" type="textLength" allowBlank="1" showInputMessage="1" showErrorMessage="1" error="XLBVal:2=0&#13;&#10;" sqref="G67:H67 G38:H38 G36:H36 G136:H138 G134:H134 G130:H132 G24:H24 G125:H126 G121:H123 G115:H115 G111:H112 G108:H109 G99:H100 G105:H105 G94:H95 G85:H86 G72:H73 G70:H70 G88:H89 G60:H61 G51:H52 G43:H45">
      <formula1>0</formula1>
      <formula2>300</formula2>
    </dataValidation>
    <dataValidation errorStyle="information" type="textLength" allowBlank="1" showInputMessage="1" showErrorMessage="1" error="XLBVal:6=11749886726&#13;&#10;" sqref="G23">
      <formula1>0</formula1>
      <formula2>300</formula2>
    </dataValidation>
    <dataValidation errorStyle="information" type="textLength" allowBlank="1" showInputMessage="1" showErrorMessage="1" error="XLBVal:6=513777830&#13;&#10;" sqref="G25">
      <formula1>0</formula1>
      <formula2>300</formula2>
    </dataValidation>
    <dataValidation errorStyle="information" type="textLength" allowBlank="1" showInputMessage="1" showErrorMessage="1" error="XLBVal:6=-4316615578&#13;&#10;" sqref="G32">
      <formula1>0</formula1>
      <formula2>300</formula2>
    </dataValidation>
    <dataValidation errorStyle="information" type="textLength" allowBlank="1" showInputMessage="1" showErrorMessage="1" error="XLBVal:6=53615179047&#13;&#10;" sqref="G20">
      <formula1>0</formula1>
      <formula2>300</formula2>
    </dataValidation>
    <dataValidation errorStyle="information" type="textLength" allowBlank="1" showInputMessage="1" showErrorMessage="1" error="XLBVal:6=3818220281&#13;&#10;" sqref="G40">
      <formula1>0</formula1>
      <formula2>300</formula2>
    </dataValidation>
    <dataValidation errorStyle="information" type="textLength" allowBlank="1" showInputMessage="1" showErrorMessage="1" error="XLBVal:6=-7384957604&#13;&#10;" sqref="G64">
      <formula1>0</formula1>
      <formula2>300</formula2>
    </dataValidation>
    <dataValidation errorStyle="information" type="textLength" allowBlank="1" showInputMessage="1" showErrorMessage="1" error="XLBVal:6=51357500&#13;&#10;" sqref="G48">
      <formula1>0</formula1>
      <formula2>300</formula2>
    </dataValidation>
    <dataValidation errorStyle="information" type="textLength" allowBlank="1" showInputMessage="1" showErrorMessage="1" error="XLBVal:6=-1370000000&#13;&#10;" sqref="G91">
      <formula1>0</formula1>
      <formula2>300</formula2>
    </dataValidation>
    <dataValidation errorStyle="information" type="textLength" allowBlank="1" showInputMessage="1" showErrorMessage="1" error="XLBVal:6=-1177098907&#13;&#10;" sqref="G96">
      <formula1>0</formula1>
      <formula2>300</formula2>
    </dataValidation>
    <dataValidation errorStyle="information" type="textLength" allowBlank="1" showInputMessage="1" showErrorMessage="1" error="XLBVal:6=-168687399&#13;&#10;" sqref="G97">
      <formula1>0</formula1>
      <formula2>300</formula2>
    </dataValidation>
    <dataValidation errorStyle="information" type="textLength" allowBlank="1" showInputMessage="1" showErrorMessage="1" error="XLBVal:6=-456055561&#13;&#10;" sqref="G101">
      <formula1>0</formula1>
      <formula2>300</formula2>
    </dataValidation>
    <dataValidation errorStyle="information" type="textLength" allowBlank="1" showInputMessage="1" showErrorMessage="1" error="XLBVal:6=-12168942872&#13;&#10;" sqref="G106">
      <formula1>0</formula1>
      <formula2>300</formula2>
    </dataValidation>
    <dataValidation errorStyle="information" type="textLength" allowBlank="1" showInputMessage="1" showErrorMessage="1" error="XLBVal:6=-100000000000&#13;&#10;" sqref="G116:H116">
      <formula1>0</formula1>
      <formula2>300</formula2>
    </dataValidation>
    <dataValidation errorStyle="information" type="textLength" allowBlank="1" showInputMessage="1" showErrorMessage="1" error="XLBVal:6=26491544836&#13;&#10;" sqref="G133">
      <formula1>0</formula1>
      <formula2>300</formula2>
    </dataValidation>
    <dataValidation errorStyle="information" type="textLength" allowBlank="1" showInputMessage="1" showErrorMessage="1" error="XLBVal:6=-2217351243&#13;&#10;" sqref="G90">
      <formula1>0</formula1>
      <formula2>300</formula2>
    </dataValidation>
    <dataValidation errorStyle="information" type="textLength" allowBlank="1" showInputMessage="1" showErrorMessage="1" error="XLBVal:6=2165067541&#13;&#10;" sqref="H76">
      <formula1>0</formula1>
      <formula2>300</formula2>
    </dataValidation>
    <dataValidation errorStyle="information" type="textLength" allowBlank="1" showInputMessage="1" showErrorMessage="1" error="XLBVal:6=2941387&#13;&#10;" sqref="H20">
      <formula1>0</formula1>
      <formula2>300</formula2>
    </dataValidation>
    <dataValidation errorStyle="information" type="textLength" allowBlank="1" showInputMessage="1" showErrorMessage="1" error="XLBVal:6=50410359129&#13;&#10;" sqref="H21">
      <formula1>0</formula1>
      <formula2>300</formula2>
    </dataValidation>
    <dataValidation errorStyle="information" type="textLength" allowBlank="1" showInputMessage="1" showErrorMessage="1" error="XLBVal:6=11897929900&#13;&#10;" sqref="H23">
      <formula1>0</formula1>
      <formula2>300</formula2>
    </dataValidation>
    <dataValidation errorStyle="information" type="textLength" allowBlank="1" showInputMessage="1" showErrorMessage="1" error="XLBVal:6=422529870&#13;&#10;" sqref="H25">
      <formula1>0</formula1>
      <formula2>300</formula2>
    </dataValidation>
    <dataValidation errorStyle="information" type="textLength" allowBlank="1" showInputMessage="1" showErrorMessage="1" error="XLBVal:6=-4316734878&#13;&#10;" sqref="H32">
      <formula1>0</formula1>
      <formula2>300</formula2>
    </dataValidation>
    <dataValidation errorStyle="information" type="textLength" allowBlank="1" showInputMessage="1" showErrorMessage="1" error="XLBVal:6=4995300692&#13;&#10;" sqref="H40">
      <formula1>0</formula1>
      <formula2>300</formula2>
    </dataValidation>
    <dataValidation errorStyle="information" type="textLength" allowBlank="1" showInputMessage="1" showErrorMessage="1" error="XLBVal:6=-3422597897&#13;&#10;" sqref="G58:H58">
      <formula1>0</formula1>
      <formula2>300</formula2>
    </dataValidation>
    <dataValidation errorStyle="information" type="textLength" allowBlank="1" showInputMessage="1" showErrorMessage="1" error="XLBVal:6=-7554965826&#13;&#10;" sqref="H64">
      <formula1>0</formula1>
      <formula2>300</formula2>
    </dataValidation>
    <dataValidation errorStyle="information" type="textLength" allowBlank="1" showInputMessage="1" showErrorMessage="1" error="XLBVal:6=-376439462&#13;&#10;" sqref="H90">
      <formula1>0</formula1>
      <formula2>300</formula2>
    </dataValidation>
    <dataValidation errorStyle="information" type="textLength" allowBlank="1" showInputMessage="1" showErrorMessage="1" error="XLBVal:6=-895200000&#13;&#10;" sqref="H91">
      <formula1>0</formula1>
      <formula2>300</formula2>
    </dataValidation>
    <dataValidation errorStyle="information" type="textLength" allowBlank="1" showInputMessage="1" showErrorMessage="1" error="XLBVal:6=-1179707210&#13;&#10;" sqref="H96">
      <formula1>0</formula1>
      <formula2>300</formula2>
    </dataValidation>
    <dataValidation errorStyle="information" type="textLength" allowBlank="1" showInputMessage="1" showErrorMessage="1" error="XLBVal:6=-161912489&#13;&#10;" sqref="H97">
      <formula1>0</formula1>
      <formula2>300</formula2>
    </dataValidation>
    <dataValidation errorStyle="information" type="textLength" allowBlank="1" showInputMessage="1" showErrorMessage="1" error="XLBVal:6=-12232941015&#13;&#10;" sqref="H106">
      <formula1>0</formula1>
      <formula2>300</formula2>
    </dataValidation>
    <dataValidation errorStyle="information" type="textLength" allowBlank="1" showInputMessage="1" showErrorMessage="1" error="XLBVal:6=26942589153&#13;&#10;" sqref="H133">
      <formula1>0</formula1>
      <formula2>300</formula2>
    </dataValidation>
    <dataValidation errorStyle="information" type="textLength" allowBlank="1" showInputMessage="1" showErrorMessage="1" error="XLBVal:6=-283193355&#13;&#10;" sqref="H101">
      <formula1>0</formula1>
      <formula2>300</formula2>
    </dataValidation>
    <dataValidation errorStyle="information" type="textLength" allowBlank="1" showInputMessage="1" showErrorMessage="1" error="XLBVal:6=17710500000&#13;&#10;" sqref="G37:H37">
      <formula1>0</formula1>
      <formula2>300</formula2>
    </dataValidation>
    <dataValidation errorStyle="information" type="textLength" allowBlank="1" showInputMessage="1" showErrorMessage="1" error="XLBVal:6=2000000000&#13;&#10;" sqref="H35">
      <formula1>0</formula1>
      <formula2>300</formula2>
    </dataValidation>
    <dataValidation errorStyle="information" type="textLength" allowBlank="1" showInputMessage="1" showErrorMessage="1" error="XLBVal:6=742250874&#13;&#10;" sqref="G47:H47">
      <formula1>0</formula1>
      <formula2>300</formula2>
    </dataValidation>
    <dataValidation errorStyle="information" type="textLength" allowBlank="1" showInputMessage="1" showErrorMessage="1" error="XLBVal:6=113555000&#13;&#10;" sqref="G53:H53">
      <formula1>0</formula1>
      <formula2>300</formula2>
    </dataValidation>
    <dataValidation errorStyle="information" type="textLength" allowBlank="1" showInputMessage="1" showErrorMessage="1" error="XLBVal:6=2132147557&#13;&#10;" sqref="G76">
      <formula1>0</formula1>
      <formula2>300</formula2>
    </dataValidation>
    <dataValidation errorStyle="information" type="textLength" allowBlank="1" showInputMessage="1" showErrorMessage="1" error="XLBVal:6=-164820000&#13;&#10;" sqref="G98:H98">
      <formula1>0</formula1>
      <formula2>300</formula2>
    </dataValidation>
    <dataValidation errorStyle="information" type="textLength" allowBlank="1" showInputMessage="1" showErrorMessage="1" error="XLBVal:6=0&#13;&#10;" sqref="G77:H77 G68:H69 G117:H119 G110:H110 G127:H127 G71:H71 G92:H93 G49:H50 G22:H22 G39:H39 G75:H75 G84:H84 G102:H104 G28:H31 G34:H34 G139:H140 G66:H66 H48 G87:H87">
      <formula1>0</formula1>
      <formula2>300</formula2>
    </dataValidation>
    <dataValidation errorStyle="information" type="textLength" allowBlank="1" showInputMessage="1" showErrorMessage="1" error="XLBVal:6=5828534858&#13;&#10;" sqref="G27:H27">
      <formula1>0</formula1>
      <formula2>300</formula2>
    </dataValidation>
    <dataValidation errorStyle="information" type="textLength" allowBlank="1" showInputMessage="1" showErrorMessage="1" error="XLBVal:6=2000298541&#13;&#10;" sqref="G35">
      <formula1>0</formula1>
      <formula2>300</formula2>
    </dataValidation>
    <dataValidation errorStyle="information" type="textLength" allowBlank="1" showInputMessage="1" showErrorMessage="1" error="XLBVal:6=-2298873712&#13;&#10;" sqref="G41:H41">
      <formula1>0</formula1>
      <formula2>300</formula2>
    </dataValidation>
    <dataValidation errorStyle="information" type="textLength" allowBlank="1" showInputMessage="1" showErrorMessage="1" error="XLBVal:6=3422597897&#13;&#10;" sqref="G57:H57">
      <formula1>0</formula1>
      <formula2>300</formula2>
    </dataValidation>
    <dataValidation errorStyle="information" type="textLength" allowBlank="1" showInputMessage="1" showErrorMessage="1" error="XLBVal:6=7555205543&#13;&#10;" sqref="G63:H63">
      <formula1>0</formula1>
      <formula2>300</formula2>
    </dataValidation>
  </dataValidations>
  <printOptions/>
  <pageMargins left="0.17" right="0.16" top="0.75" bottom="0.75" header="0.3" footer="0.3"/>
  <pageSetup horizontalDpi="600" verticalDpi="600" orientation="portrait" scale="90" r:id="rId1"/>
</worksheet>
</file>

<file path=xl/worksheets/sheet7.xml><?xml version="1.0" encoding="utf-8"?>
<worksheet xmlns="http://schemas.openxmlformats.org/spreadsheetml/2006/main" xmlns:r="http://schemas.openxmlformats.org/officeDocument/2006/relationships">
  <dimension ref="A1:I50"/>
  <sheetViews>
    <sheetView zoomScalePageLayoutView="0" workbookViewId="0" topLeftCell="A1">
      <selection activeCell="A41" sqref="A41:IV41"/>
    </sheetView>
  </sheetViews>
  <sheetFormatPr defaultColWidth="9.140625" defaultRowHeight="15"/>
  <cols>
    <col min="7" max="8" width="15.7109375" style="0" bestFit="1" customWidth="1"/>
    <col min="9" max="9" width="28.00390625" style="0" bestFit="1" customWidth="1"/>
    <col min="10" max="10" width="6.421875" style="0" customWidth="1"/>
  </cols>
  <sheetData>
    <row r="1" spans="1:9" ht="15">
      <c r="A1" s="190"/>
      <c r="B1" s="191" t="s">
        <v>792</v>
      </c>
      <c r="C1" s="287"/>
      <c r="D1" s="287"/>
      <c r="E1" s="288"/>
      <c r="F1" s="289"/>
      <c r="G1" s="287"/>
      <c r="H1" s="287"/>
      <c r="I1" s="287"/>
    </row>
    <row r="2" spans="1:9" ht="15">
      <c r="A2" s="209"/>
      <c r="B2" s="290"/>
      <c r="C2" s="287"/>
      <c r="D2" s="287"/>
      <c r="E2" s="288"/>
      <c r="F2" s="289"/>
      <c r="G2" s="287"/>
      <c r="H2" s="287"/>
      <c r="I2" s="287"/>
    </row>
    <row r="3" spans="1:9" ht="15.75">
      <c r="A3" s="433"/>
      <c r="B3" s="291"/>
      <c r="C3" s="436" t="s">
        <v>793</v>
      </c>
      <c r="D3" s="436" t="s">
        <v>680</v>
      </c>
      <c r="E3" s="436"/>
      <c r="F3" s="437"/>
      <c r="G3" s="438" t="s">
        <v>794</v>
      </c>
      <c r="H3" s="438" t="s">
        <v>795</v>
      </c>
      <c r="I3" s="292"/>
    </row>
    <row r="4" spans="1:9" ht="15.75">
      <c r="A4" s="434"/>
      <c r="B4" s="293" t="s">
        <v>796</v>
      </c>
      <c r="C4" s="439" t="s">
        <v>797</v>
      </c>
      <c r="D4" s="439" t="s">
        <v>683</v>
      </c>
      <c r="E4" s="436" t="s">
        <v>798</v>
      </c>
      <c r="F4" s="437"/>
      <c r="G4" s="440" t="s">
        <v>684</v>
      </c>
      <c r="H4" s="440" t="s">
        <v>687</v>
      </c>
      <c r="I4" s="292"/>
    </row>
    <row r="5" spans="1:9" ht="15.75">
      <c r="A5" s="435"/>
      <c r="B5" s="294"/>
      <c r="C5" s="441"/>
      <c r="D5" s="442"/>
      <c r="E5" s="297" t="s">
        <v>799</v>
      </c>
      <c r="F5" s="442"/>
      <c r="G5" s="440" t="s">
        <v>800</v>
      </c>
      <c r="H5" s="440" t="s">
        <v>801</v>
      </c>
      <c r="I5" s="296"/>
    </row>
    <row r="6" spans="1:9" ht="13.5" customHeight="1">
      <c r="A6" s="435"/>
      <c r="B6" s="294"/>
      <c r="C6" s="441"/>
      <c r="D6" s="441"/>
      <c r="E6" s="443"/>
      <c r="F6" s="444"/>
      <c r="G6" s="440" t="s">
        <v>839</v>
      </c>
      <c r="H6" s="445"/>
      <c r="I6" s="296"/>
    </row>
    <row r="7" spans="1:9" ht="18.75">
      <c r="A7" s="194" t="s">
        <v>688</v>
      </c>
      <c r="B7" s="294"/>
      <c r="C7" s="295"/>
      <c r="D7" s="295"/>
      <c r="E7" s="298"/>
      <c r="F7" s="299"/>
      <c r="G7" s="296"/>
      <c r="H7" s="296"/>
      <c r="I7" s="301" t="s">
        <v>689</v>
      </c>
    </row>
    <row r="8" spans="1:9" ht="18.75">
      <c r="A8" s="195" t="s">
        <v>864</v>
      </c>
      <c r="B8" s="294"/>
      <c r="C8" s="295"/>
      <c r="D8" s="295"/>
      <c r="E8" s="298"/>
      <c r="F8" s="299"/>
      <c r="G8" s="296"/>
      <c r="H8" s="296"/>
      <c r="I8" s="301" t="s">
        <v>690</v>
      </c>
    </row>
    <row r="9" spans="1:9" ht="18.75" customHeight="1">
      <c r="A9" s="446" t="s">
        <v>865</v>
      </c>
      <c r="B9" s="446"/>
      <c r="C9" s="446"/>
      <c r="D9" s="446"/>
      <c r="E9" s="298"/>
      <c r="F9" s="299"/>
      <c r="G9" s="296"/>
      <c r="H9" s="296"/>
      <c r="I9" s="301" t="s">
        <v>691</v>
      </c>
    </row>
    <row r="10" spans="1:9" ht="18">
      <c r="A10" s="515" t="s">
        <v>802</v>
      </c>
      <c r="B10" s="515"/>
      <c r="C10" s="515"/>
      <c r="D10" s="515"/>
      <c r="E10" s="515"/>
      <c r="F10" s="515"/>
      <c r="G10" s="515"/>
      <c r="H10" s="515"/>
      <c r="I10" s="515"/>
    </row>
    <row r="11" spans="1:9" ht="18.75">
      <c r="A11" s="193"/>
      <c r="B11" s="294"/>
      <c r="C11" s="295"/>
      <c r="D11" s="295"/>
      <c r="E11" s="302" t="s">
        <v>840</v>
      </c>
      <c r="F11" s="299"/>
      <c r="G11" s="296"/>
      <c r="H11" s="300"/>
      <c r="I11" s="303" t="s">
        <v>692</v>
      </c>
    </row>
    <row r="12" spans="1:9" ht="15">
      <c r="A12" s="190"/>
      <c r="B12" s="291"/>
      <c r="C12" s="287"/>
      <c r="D12" s="287"/>
      <c r="E12" s="288"/>
      <c r="F12" s="289"/>
      <c r="G12" s="287"/>
      <c r="H12" s="287"/>
      <c r="I12" s="287"/>
    </row>
    <row r="13" spans="1:9" ht="15">
      <c r="A13" s="197"/>
      <c r="B13" s="304" t="s">
        <v>132</v>
      </c>
      <c r="C13" s="305"/>
      <c r="D13" s="306"/>
      <c r="E13" s="307" t="s">
        <v>121</v>
      </c>
      <c r="F13" s="289"/>
      <c r="G13" s="307" t="s">
        <v>798</v>
      </c>
      <c r="H13" s="307" t="s">
        <v>799</v>
      </c>
      <c r="I13" s="307" t="s">
        <v>803</v>
      </c>
    </row>
    <row r="14" spans="1:9" ht="15">
      <c r="A14" s="198"/>
      <c r="B14" s="308"/>
      <c r="C14" s="309"/>
      <c r="D14" s="310"/>
      <c r="E14" s="311"/>
      <c r="F14" s="289"/>
      <c r="G14" s="311"/>
      <c r="H14" s="311"/>
      <c r="I14" s="311"/>
    </row>
    <row r="15" spans="1:9" ht="15">
      <c r="A15" s="202" t="s">
        <v>18</v>
      </c>
      <c r="B15" s="312" t="s">
        <v>628</v>
      </c>
      <c r="C15" s="313"/>
      <c r="D15" s="314"/>
      <c r="E15" s="315"/>
      <c r="F15" s="289"/>
      <c r="G15" s="210">
        <v>1967794824</v>
      </c>
      <c r="H15" s="210">
        <v>1187027910</v>
      </c>
      <c r="I15" s="210">
        <v>3959982333</v>
      </c>
    </row>
    <row r="16" spans="1:9" ht="15">
      <c r="A16" s="202"/>
      <c r="B16" s="316" t="s">
        <v>725</v>
      </c>
      <c r="C16" s="313"/>
      <c r="D16" s="314"/>
      <c r="E16" s="315"/>
      <c r="F16" s="289"/>
      <c r="G16" s="211"/>
      <c r="H16" s="210"/>
      <c r="I16" s="211"/>
    </row>
    <row r="17" spans="1:9" ht="15">
      <c r="A17" s="201"/>
      <c r="B17" s="316" t="s">
        <v>804</v>
      </c>
      <c r="C17" s="313"/>
      <c r="D17" s="314"/>
      <c r="E17" s="317"/>
      <c r="F17" s="289" t="s">
        <v>805</v>
      </c>
      <c r="G17" s="212">
        <v>12585514</v>
      </c>
      <c r="H17" s="212">
        <v>13934477</v>
      </c>
      <c r="I17" s="212">
        <v>77244770</v>
      </c>
    </row>
    <row r="18" spans="1:9" ht="15">
      <c r="A18" s="201"/>
      <c r="B18" s="316" t="s">
        <v>806</v>
      </c>
      <c r="C18" s="313"/>
      <c r="D18" s="314"/>
      <c r="E18" s="317"/>
      <c r="F18" s="289" t="s">
        <v>807</v>
      </c>
      <c r="G18" s="212">
        <v>0</v>
      </c>
      <c r="H18" s="212">
        <v>0</v>
      </c>
      <c r="I18" s="212">
        <v>0</v>
      </c>
    </row>
    <row r="19" spans="1:9" ht="15">
      <c r="A19" s="201"/>
      <c r="B19" s="316" t="s">
        <v>808</v>
      </c>
      <c r="C19" s="313"/>
      <c r="D19" s="314"/>
      <c r="E19" s="317"/>
      <c r="F19" s="289"/>
      <c r="G19" s="212"/>
      <c r="H19" s="212"/>
      <c r="I19" s="212"/>
    </row>
    <row r="20" spans="1:9" ht="15">
      <c r="A20" s="201"/>
      <c r="B20" s="316" t="s">
        <v>809</v>
      </c>
      <c r="C20" s="313"/>
      <c r="D20" s="314"/>
      <c r="E20" s="317"/>
      <c r="F20" s="289" t="s">
        <v>810</v>
      </c>
      <c r="G20" s="212">
        <v>0</v>
      </c>
      <c r="H20" s="212">
        <v>0</v>
      </c>
      <c r="I20" s="212">
        <v>0</v>
      </c>
    </row>
    <row r="21" spans="1:9" ht="15">
      <c r="A21" s="201"/>
      <c r="B21" s="316" t="s">
        <v>811</v>
      </c>
      <c r="C21" s="313"/>
      <c r="D21" s="314"/>
      <c r="E21" s="317"/>
      <c r="F21" s="289" t="s">
        <v>812</v>
      </c>
      <c r="G21" s="212">
        <v>113000000</v>
      </c>
      <c r="H21" s="212">
        <v>0</v>
      </c>
      <c r="I21" s="212">
        <v>788454545</v>
      </c>
    </row>
    <row r="22" spans="1:9" ht="15">
      <c r="A22" s="201"/>
      <c r="B22" s="316" t="s">
        <v>813</v>
      </c>
      <c r="C22" s="313"/>
      <c r="D22" s="314"/>
      <c r="E22" s="317"/>
      <c r="F22" s="289" t="s">
        <v>814</v>
      </c>
      <c r="G22" s="212">
        <v>0</v>
      </c>
      <c r="H22" s="212">
        <v>0</v>
      </c>
      <c r="I22" s="212">
        <v>0</v>
      </c>
    </row>
    <row r="23" spans="1:9" ht="15">
      <c r="A23" s="201"/>
      <c r="B23" s="316" t="s">
        <v>815</v>
      </c>
      <c r="C23" s="313"/>
      <c r="D23" s="314"/>
      <c r="E23" s="317"/>
      <c r="F23" s="289" t="s">
        <v>816</v>
      </c>
      <c r="G23" s="212">
        <v>1893786000</v>
      </c>
      <c r="H23" s="212">
        <v>0</v>
      </c>
      <c r="I23" s="212">
        <v>1893786000</v>
      </c>
    </row>
    <row r="24" spans="1:9" ht="15">
      <c r="A24" s="201"/>
      <c r="B24" s="316" t="s">
        <v>817</v>
      </c>
      <c r="C24" s="313"/>
      <c r="D24" s="314"/>
      <c r="E24" s="317"/>
      <c r="F24" s="289" t="s">
        <v>818</v>
      </c>
      <c r="G24" s="212">
        <v>-51576690</v>
      </c>
      <c r="H24" s="212">
        <v>1173093433</v>
      </c>
      <c r="I24" s="212">
        <v>1200497018</v>
      </c>
    </row>
    <row r="25" spans="1:9" ht="15">
      <c r="A25" s="201"/>
      <c r="B25" s="316" t="s">
        <v>819</v>
      </c>
      <c r="C25" s="313"/>
      <c r="D25" s="314"/>
      <c r="E25" s="317"/>
      <c r="F25" s="289" t="s">
        <v>682</v>
      </c>
      <c r="G25" s="212">
        <v>0</v>
      </c>
      <c r="H25" s="212">
        <v>0</v>
      </c>
      <c r="I25" s="212">
        <v>0</v>
      </c>
    </row>
    <row r="26" spans="1:9" ht="15">
      <c r="A26" s="202" t="s">
        <v>53</v>
      </c>
      <c r="B26" s="312" t="s">
        <v>362</v>
      </c>
      <c r="C26" s="318"/>
      <c r="D26" s="319"/>
      <c r="E26" s="315"/>
      <c r="F26" s="320" t="s">
        <v>820</v>
      </c>
      <c r="G26" s="212">
        <v>0</v>
      </c>
      <c r="H26" s="210">
        <v>0</v>
      </c>
      <c r="I26" s="212">
        <v>0</v>
      </c>
    </row>
    <row r="27" spans="1:9" ht="15">
      <c r="A27" s="202" t="s">
        <v>418</v>
      </c>
      <c r="B27" s="312" t="s">
        <v>821</v>
      </c>
      <c r="C27" s="318"/>
      <c r="D27" s="319"/>
      <c r="E27" s="315"/>
      <c r="F27" s="320"/>
      <c r="G27" s="210">
        <v>1967794824</v>
      </c>
      <c r="H27" s="210">
        <v>1187027910</v>
      </c>
      <c r="I27" s="210">
        <v>3959982333</v>
      </c>
    </row>
    <row r="28" spans="1:9" ht="15">
      <c r="A28" s="201" t="s">
        <v>422</v>
      </c>
      <c r="B28" s="316" t="s">
        <v>822</v>
      </c>
      <c r="C28" s="313"/>
      <c r="D28" s="314"/>
      <c r="E28" s="317"/>
      <c r="F28" s="289" t="s">
        <v>823</v>
      </c>
      <c r="G28" s="212">
        <v>0</v>
      </c>
      <c r="H28" s="212">
        <v>0</v>
      </c>
      <c r="I28" s="212">
        <v>0</v>
      </c>
    </row>
    <row r="29" spans="1:9" ht="15">
      <c r="A29" s="202" t="s">
        <v>420</v>
      </c>
      <c r="B29" s="312" t="s">
        <v>824</v>
      </c>
      <c r="C29" s="318"/>
      <c r="D29" s="319"/>
      <c r="E29" s="315"/>
      <c r="F29" s="320"/>
      <c r="G29" s="210">
        <v>1967794824</v>
      </c>
      <c r="H29" s="210">
        <v>1187027910</v>
      </c>
      <c r="I29" s="210">
        <v>3959982333</v>
      </c>
    </row>
    <row r="30" spans="1:9" ht="15">
      <c r="A30" s="201" t="s">
        <v>424</v>
      </c>
      <c r="B30" s="316" t="s">
        <v>629</v>
      </c>
      <c r="C30" s="313"/>
      <c r="D30" s="314"/>
      <c r="E30" s="317"/>
      <c r="F30" s="289" t="s">
        <v>825</v>
      </c>
      <c r="G30" s="212">
        <v>577177607</v>
      </c>
      <c r="H30" s="212">
        <v>1726733340</v>
      </c>
      <c r="I30" s="212">
        <v>3472920275</v>
      </c>
    </row>
    <row r="31" spans="1:9" ht="15">
      <c r="A31" s="202" t="s">
        <v>426</v>
      </c>
      <c r="B31" s="312" t="s">
        <v>826</v>
      </c>
      <c r="C31" s="318"/>
      <c r="D31" s="319"/>
      <c r="E31" s="315"/>
      <c r="F31" s="320"/>
      <c r="G31" s="210">
        <v>1390617217</v>
      </c>
      <c r="H31" s="210">
        <v>-539705430</v>
      </c>
      <c r="I31" s="210">
        <v>487062058</v>
      </c>
    </row>
    <row r="32" spans="1:9" ht="15">
      <c r="A32" s="201" t="s">
        <v>452</v>
      </c>
      <c r="B32" s="316" t="s">
        <v>367</v>
      </c>
      <c r="C32" s="313"/>
      <c r="D32" s="314"/>
      <c r="E32" s="317"/>
      <c r="F32" s="289" t="s">
        <v>827</v>
      </c>
      <c r="G32" s="212">
        <v>147184722</v>
      </c>
      <c r="H32" s="212">
        <v>129911295</v>
      </c>
      <c r="I32" s="212">
        <v>554416470</v>
      </c>
    </row>
    <row r="33" spans="1:9" ht="15">
      <c r="A33" s="202" t="s">
        <v>453</v>
      </c>
      <c r="B33" s="312" t="s">
        <v>828</v>
      </c>
      <c r="C33" s="313"/>
      <c r="D33" s="314"/>
      <c r="E33" s="315"/>
      <c r="F33" s="289"/>
      <c r="G33" s="210">
        <v>1243432495</v>
      </c>
      <c r="H33" s="210">
        <v>-669616725</v>
      </c>
      <c r="I33" s="210">
        <v>-67354412</v>
      </c>
    </row>
    <row r="34" spans="1:9" ht="15">
      <c r="A34" s="201"/>
      <c r="B34" s="321" t="s">
        <v>829</v>
      </c>
      <c r="C34" s="313"/>
      <c r="D34" s="314"/>
      <c r="E34" s="317"/>
      <c r="F34" s="289" t="s">
        <v>830</v>
      </c>
      <c r="G34" s="212">
        <v>0</v>
      </c>
      <c r="H34" s="212">
        <v>0</v>
      </c>
      <c r="I34" s="212">
        <v>90000000</v>
      </c>
    </row>
    <row r="35" spans="1:9" ht="15">
      <c r="A35" s="201"/>
      <c r="B35" s="321" t="s">
        <v>831</v>
      </c>
      <c r="C35" s="313"/>
      <c r="D35" s="314"/>
      <c r="E35" s="317"/>
      <c r="F35" s="289" t="s">
        <v>832</v>
      </c>
      <c r="G35" s="212">
        <v>0</v>
      </c>
      <c r="H35" s="212">
        <v>0</v>
      </c>
      <c r="I35" s="212">
        <v>0</v>
      </c>
    </row>
    <row r="36" spans="1:9" ht="15">
      <c r="A36" s="202" t="s">
        <v>445</v>
      </c>
      <c r="B36" s="312" t="s">
        <v>833</v>
      </c>
      <c r="C36" s="318"/>
      <c r="D36" s="319"/>
      <c r="E36" s="315"/>
      <c r="F36" s="320"/>
      <c r="G36" s="210">
        <v>0</v>
      </c>
      <c r="H36" s="210">
        <v>0</v>
      </c>
      <c r="I36" s="210">
        <v>90000000</v>
      </c>
    </row>
    <row r="37" spans="1:9" ht="15">
      <c r="A37" s="202" t="s">
        <v>125</v>
      </c>
      <c r="B37" s="312" t="s">
        <v>834</v>
      </c>
      <c r="C37" s="318"/>
      <c r="D37" s="319"/>
      <c r="E37" s="315"/>
      <c r="F37" s="320"/>
      <c r="G37" s="210">
        <v>1243432495</v>
      </c>
      <c r="H37" s="210">
        <v>-669616725</v>
      </c>
      <c r="I37" s="210">
        <v>22645588</v>
      </c>
    </row>
    <row r="38" spans="1:9" ht="15">
      <c r="A38" s="201" t="s">
        <v>126</v>
      </c>
      <c r="B38" s="316" t="s">
        <v>835</v>
      </c>
      <c r="C38" s="313"/>
      <c r="D38" s="314"/>
      <c r="E38" s="317"/>
      <c r="F38" s="289"/>
      <c r="G38" s="212">
        <v>1243432495</v>
      </c>
      <c r="H38" s="212">
        <v>-669616725</v>
      </c>
      <c r="I38" s="212">
        <v>22645588</v>
      </c>
    </row>
    <row r="39" spans="1:9" ht="15">
      <c r="A39" s="201" t="s">
        <v>128</v>
      </c>
      <c r="B39" s="316" t="s">
        <v>836</v>
      </c>
      <c r="C39" s="313"/>
      <c r="D39" s="314"/>
      <c r="E39" s="317"/>
      <c r="F39" s="289" t="s">
        <v>837</v>
      </c>
      <c r="G39" s="212">
        <v>0</v>
      </c>
      <c r="H39" s="212"/>
      <c r="I39" s="212">
        <v>0</v>
      </c>
    </row>
    <row r="40" spans="1:9" ht="15">
      <c r="A40" s="213" t="s">
        <v>127</v>
      </c>
      <c r="B40" s="322" t="s">
        <v>838</v>
      </c>
      <c r="C40" s="323"/>
      <c r="D40" s="324"/>
      <c r="E40" s="325"/>
      <c r="F40" s="320"/>
      <c r="G40" s="214">
        <v>1243432495</v>
      </c>
      <c r="H40" s="214">
        <v>-669616725</v>
      </c>
      <c r="I40" s="214">
        <v>22645588</v>
      </c>
    </row>
    <row r="41" spans="1:9" ht="15">
      <c r="A41" s="209"/>
      <c r="B41" s="447"/>
      <c r="C41" s="448"/>
      <c r="D41" s="448"/>
      <c r="E41" s="449"/>
      <c r="F41" s="320"/>
      <c r="G41" s="450"/>
      <c r="H41" s="450"/>
      <c r="I41" s="450"/>
    </row>
    <row r="42" spans="1:9" ht="15">
      <c r="A42" s="287"/>
      <c r="B42" s="287"/>
      <c r="C42" s="287"/>
      <c r="D42" s="287"/>
      <c r="E42" s="287"/>
      <c r="F42" s="287"/>
      <c r="G42" s="287"/>
      <c r="H42" s="287"/>
      <c r="I42" s="287"/>
    </row>
    <row r="43" spans="1:9" ht="15.75">
      <c r="A43" s="190"/>
      <c r="B43" s="291"/>
      <c r="C43" s="287"/>
      <c r="D43" s="287"/>
      <c r="E43" s="288"/>
      <c r="F43" s="289"/>
      <c r="G43" s="287"/>
      <c r="H43" s="516" t="s">
        <v>860</v>
      </c>
      <c r="I43" s="516"/>
    </row>
    <row r="44" spans="1:9" ht="15.75">
      <c r="A44" s="518" t="s">
        <v>791</v>
      </c>
      <c r="B44" s="518"/>
      <c r="C44" s="518"/>
      <c r="D44" s="518"/>
      <c r="E44" s="288"/>
      <c r="F44" s="289"/>
      <c r="G44" s="287"/>
      <c r="H44" s="517" t="s">
        <v>861</v>
      </c>
      <c r="I44" s="517"/>
    </row>
    <row r="50" spans="1:9" ht="15">
      <c r="A50" s="514" t="s">
        <v>338</v>
      </c>
      <c r="B50" s="514"/>
      <c r="C50" s="514"/>
      <c r="D50" s="514"/>
      <c r="E50" s="432"/>
      <c r="F50" s="432"/>
      <c r="G50" s="432"/>
      <c r="H50" s="514" t="s">
        <v>857</v>
      </c>
      <c r="I50" s="514"/>
    </row>
  </sheetData>
  <sheetProtection/>
  <mergeCells count="6">
    <mergeCell ref="A10:I10"/>
    <mergeCell ref="H43:I43"/>
    <mergeCell ref="H44:I44"/>
    <mergeCell ref="A44:D44"/>
    <mergeCell ref="A50:D50"/>
    <mergeCell ref="H50:I50"/>
  </mergeCells>
  <dataValidations count="18">
    <dataValidation errorStyle="information" type="textLength" allowBlank="1" showInputMessage="1" showErrorMessage="1" error="XLBVal:6=-77244770&#13;&#10;" sqref="I17">
      <formula1>0</formula1>
      <formula2>300</formula2>
    </dataValidation>
    <dataValidation errorStyle="information" type="textLength" allowBlank="1" showInputMessage="1" showErrorMessage="1" error="XLBVal:6=-13934477&#13;&#10;" sqref="H17">
      <formula1>0</formula1>
      <formula2>300</formula2>
    </dataValidation>
    <dataValidation errorStyle="information" type="textLength" allowBlank="1" showInputMessage="1" showErrorMessage="1" error="XLBVal:6=-1173093433&#13;&#10;" sqref="H24">
      <formula1>0</formula1>
      <formula2>300</formula2>
    </dataValidation>
    <dataValidation errorStyle="information" type="textLength" allowBlank="1" showInputMessage="1" showErrorMessage="1" error="XLBVal:6=1726733340&#13;&#10;" sqref="H30">
      <formula1>0</formula1>
      <formula2>300</formula2>
    </dataValidation>
    <dataValidation errorStyle="information" type="textLength" allowBlank="1" showInputMessage="1" showErrorMessage="1" error="XLBVal:6=129911295&#13;&#10;" sqref="H32">
      <formula1>0</formula1>
      <formula2>300</formula2>
    </dataValidation>
    <dataValidation errorStyle="information" type="textLength" allowBlank="1" showInputMessage="1" showErrorMessage="1" error="XLBVal:6=-12585514&#13;&#10;" sqref="G17">
      <formula1>0</formula1>
      <formula2>300</formula2>
    </dataValidation>
    <dataValidation errorStyle="information" type="textLength" allowBlank="1" showInputMessage="1" showErrorMessage="1" error="XLBVal:6=-33008381&#13;&#10;" sqref="G24">
      <formula1>0</formula1>
      <formula2>300</formula2>
    </dataValidation>
    <dataValidation errorStyle="information" type="textLength" allowBlank="1" showInputMessage="1" showErrorMessage="1" error="XLBVal:6=577177607&#13;&#10;" sqref="G30">
      <formula1>0</formula1>
      <formula2>300</formula2>
    </dataValidation>
    <dataValidation errorStyle="information" type="textLength" allowBlank="1" showInputMessage="1" showErrorMessage="1" error="XLBVal:6=147184722&#13;&#10;" sqref="G32">
      <formula1>0</formula1>
      <formula2>300</formula2>
    </dataValidation>
    <dataValidation errorStyle="information" type="textLength" allowBlank="1" showInputMessage="1" showErrorMessage="1" error="XLBVal:6=-675454545&#13;&#10;" sqref="I21">
      <formula1>0</formula1>
      <formula2>300</formula2>
    </dataValidation>
    <dataValidation errorStyle="information" type="textLength" allowBlank="1" showInputMessage="1" showErrorMessage="1" error="XLBVal:6=-1285082089&#13;&#10;" sqref="I24">
      <formula1>0</formula1>
      <formula2>300</formula2>
    </dataValidation>
    <dataValidation errorStyle="information" type="textLength" allowBlank="1" showInputMessage="1" showErrorMessage="1" error="XLBVal:6=3472920275&#13;&#10;" sqref="I30">
      <formula1>0</formula1>
      <formula2>300</formula2>
    </dataValidation>
    <dataValidation errorStyle="information" type="textLength" allowBlank="1" showInputMessage="1" showErrorMessage="1" error="XLBVal:6=554416470&#13;&#10;" sqref="I32">
      <formula1>0</formula1>
      <formula2>300</formula2>
    </dataValidation>
    <dataValidation errorStyle="information" type="textLength" allowBlank="1" showInputMessage="1" showErrorMessage="1" error="XLBVal:6=40250000&#13;&#10;" sqref="F5">
      <formula1>0</formula1>
      <formula2>300</formula2>
    </dataValidation>
    <dataValidation errorStyle="information" type="textLength" allowBlank="1" showInputMessage="1" showErrorMessage="1" error="XLBVal:6=0&#13;&#10;" sqref="F2:F3 G19:I19 F6">
      <formula1>0</formula1>
      <formula2>300</formula2>
    </dataValidation>
    <dataValidation errorStyle="information" type="textLength" allowBlank="1" showInputMessage="1" showErrorMessage="1" error="XLBVal:8=Thueâ xe Lexus&#13;&#10;" sqref="C8">
      <formula1>0</formula1>
      <formula2>300</formula2>
    </dataValidation>
    <dataValidation errorStyle="information" type="textLength" allowBlank="1" showInputMessage="1" showErrorMessage="1" error="XLBVal:6=-90000000&#13;&#10;" sqref="I34">
      <formula1>0</formula1>
      <formula2>300</formula2>
    </dataValidation>
    <dataValidation errorStyle="information" type="textLength" allowBlank="1" showInputMessage="1" showErrorMessage="1" error="XLBVal:2=0&#13;&#10;" sqref="G22:I23 I39 G25:I26 G39 G20:H21 I20 G28:I28 H34 G34:G35 H35:I35 G18:I18">
      <formula1>0</formula1>
      <formula2>300</formula2>
    </dataValidation>
  </dataValidations>
  <printOptions/>
  <pageMargins left="0.7" right="0.17" top="0.43" bottom="0.17" header="0.17" footer="0.17"/>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van.h.ngo</dc:creator>
  <cp:keywords/>
  <dc:description/>
  <cp:lastModifiedBy>MSC-HCNS01</cp:lastModifiedBy>
  <cp:lastPrinted>2015-01-21T02:51:16Z</cp:lastPrinted>
  <dcterms:created xsi:type="dcterms:W3CDTF">2013-07-19T02:19:05Z</dcterms:created>
  <dcterms:modified xsi:type="dcterms:W3CDTF">2015-01-21T03:58:24Z</dcterms:modified>
  <cp:category/>
  <cp:version/>
  <cp:contentType/>
  <cp:contentStatus/>
</cp:coreProperties>
</file>